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plan studiów" sheetId="1" r:id="rId1"/>
  </sheets>
  <definedNames>
    <definedName name="_xlnm.Print_Area" localSheetId="0">'plan studiów'!$A$1:$R$208</definedName>
  </definedNames>
  <calcPr fullCalcOnLoad="1"/>
</workbook>
</file>

<file path=xl/sharedStrings.xml><?xml version="1.0" encoding="utf-8"?>
<sst xmlns="http://schemas.openxmlformats.org/spreadsheetml/2006/main" count="376" uniqueCount="244">
  <si>
    <t>Punkty ECTS</t>
  </si>
  <si>
    <t>Forma oceny</t>
  </si>
  <si>
    <t>GODZINY ZAJĘĆ</t>
  </si>
  <si>
    <t>OGÓŁEM</t>
  </si>
  <si>
    <t>w tym: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</si>
  <si>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</si>
  <si>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</si>
  <si>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</si>
  <si>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</si>
  <si>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</si>
  <si>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</si>
  <si>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</si>
  <si>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</si>
  <si>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</si>
  <si>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</si>
  <si>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semestr</t>
  </si>
  <si>
    <t>Razem semestr 1</t>
  </si>
  <si>
    <t>Razem semestr 2</t>
  </si>
  <si>
    <t>Razem semestr 3</t>
  </si>
  <si>
    <t>Razem semestr 4</t>
  </si>
  <si>
    <t>Razem semestr 5</t>
  </si>
  <si>
    <t>Razem semestr 6</t>
  </si>
  <si>
    <t>Razem po III roku:</t>
  </si>
  <si>
    <t>BILANS godzin i punktów ECTS pracy studenta:</t>
  </si>
  <si>
    <t>Nazwa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</si>
  <si>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</si>
  <si>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</si>
  <si>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</si>
  <si>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</si>
  <si>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</si>
  <si>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</si>
  <si>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</si>
  <si>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</si>
  <si>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</si>
  <si>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</si>
  <si>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</si>
  <si>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</si>
  <si>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</si>
  <si>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</si>
  <si>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</si>
  <si>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</si>
  <si>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</si>
  <si>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Wytrzymałość materiałów</t>
  </si>
  <si>
    <t>Elektrotechnika i elektronika</t>
  </si>
  <si>
    <t>Razem semestr 7</t>
  </si>
  <si>
    <t>Ochrona własności intelektualnej</t>
  </si>
  <si>
    <t>Maszyny technologiczne</t>
  </si>
  <si>
    <t>IV</t>
  </si>
  <si>
    <t>Seminarium dyplomowe</t>
  </si>
  <si>
    <t>Praca dyplomowa</t>
  </si>
  <si>
    <t>JO.01.2.C</t>
  </si>
  <si>
    <t>JO.01.3.C</t>
  </si>
  <si>
    <t>JO.01.4.C</t>
  </si>
  <si>
    <t xml:space="preserve">Poziom kształcenia: studia pierwszego stopnia, stacjonarne </t>
  </si>
  <si>
    <t>OWI.04.5.W</t>
  </si>
  <si>
    <t>MB.PD.7</t>
  </si>
  <si>
    <t>ZO+E</t>
  </si>
  <si>
    <t>PLAN STUDIÓW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</si>
  <si>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</si>
  <si>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</si>
  <si>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</si>
  <si>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* przedmioty do wyboru (student wybiera jeden z dwóch proponowanych przedmiotów)</t>
  </si>
  <si>
    <t>punkty ECTS</t>
  </si>
  <si>
    <t>godziny</t>
  </si>
  <si>
    <t>suma ECTS</t>
  </si>
  <si>
    <t>Suma</t>
  </si>
  <si>
    <t>Praktyki</t>
  </si>
  <si>
    <t>praca własna studenta</t>
  </si>
  <si>
    <t>JO.01.5.C</t>
  </si>
  <si>
    <t xml:space="preserve">Sporządził  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</si>
  <si>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</si>
  <si>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</si>
  <si>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</si>
  <si>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</si>
  <si>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</si>
  <si>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</si>
  <si>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Analiza ekonomiczna dla inżynierów</t>
  </si>
  <si>
    <t>Bezpieczeństwo pracy i ergonomia</t>
  </si>
  <si>
    <t>Podstawy konstrukcji maszyn</t>
  </si>
  <si>
    <t>TI.02.1.C</t>
  </si>
  <si>
    <t>Wychowanie fizyczne**</t>
  </si>
  <si>
    <t>Razem po IV roku:</t>
  </si>
  <si>
    <t>Komputerowe wspomaganie prac inżynierskich</t>
  </si>
  <si>
    <t>SPECJALNOŚĆ: informatyka stosowana w budowie maszyn</t>
  </si>
  <si>
    <t>konsultacje</t>
  </si>
  <si>
    <t>RAZEM W CIĄGU TOKU STUDIÓW (z konsultacjami):</t>
  </si>
  <si>
    <t>profil kształcenia: praktyczny</t>
  </si>
  <si>
    <t>Praktyka zawodowa (160 godz./4tyg.)</t>
  </si>
  <si>
    <t>Materiały polimerowe</t>
  </si>
  <si>
    <t>Podstawy przetwarzania polimerów</t>
  </si>
  <si>
    <t>MB.44.1.W</t>
  </si>
  <si>
    <t>MB.45.1.W</t>
  </si>
  <si>
    <t>MB.45.1C</t>
  </si>
  <si>
    <t>MB.46.1.W</t>
  </si>
  <si>
    <t>MB.55.1.W</t>
  </si>
  <si>
    <t>MB.55.1.C</t>
  </si>
  <si>
    <t>MB.56.1.W</t>
  </si>
  <si>
    <t>MB.58.1.W</t>
  </si>
  <si>
    <t>MB.45.2.P</t>
  </si>
  <si>
    <t>MB.46.2.W</t>
  </si>
  <si>
    <t>MB.46.2.L</t>
  </si>
  <si>
    <t>MB.62.2.W / MB.63.2.W</t>
  </si>
  <si>
    <t>Języki programowania* / Inżynierskie zastosowania komputerów*</t>
  </si>
  <si>
    <t>MB.62.2.L / MB.63.2.L</t>
  </si>
  <si>
    <t>MB.61.PZ.2</t>
  </si>
  <si>
    <t>MB.64.3.W / MB.65.3.W</t>
  </si>
  <si>
    <t>Obliczeniowe systemy informatyczne* / Komputerowe systemy pomiarów*</t>
  </si>
  <si>
    <t>MB.64.3.L / MB.65.3.L</t>
  </si>
  <si>
    <t>MB.48.4.W</t>
  </si>
  <si>
    <t>MB.48.4.C</t>
  </si>
  <si>
    <t>MB.48.4.L</t>
  </si>
  <si>
    <t>MB.49.4.W</t>
  </si>
  <si>
    <t>MB.49.4.P</t>
  </si>
  <si>
    <t>MB.53.4.W</t>
  </si>
  <si>
    <t>MB.53.4.L</t>
  </si>
  <si>
    <t>MB.68.4.W</t>
  </si>
  <si>
    <t>MB.68.4.L</t>
  </si>
  <si>
    <t>MB.69.4.W /  MB.70.4.W</t>
  </si>
  <si>
    <t>Dynamika maszyn* / Podstawy teorii drgań*</t>
  </si>
  <si>
    <t>MB.69.4.C / MB.70.4.C</t>
  </si>
  <si>
    <t>MB.71.4.W / MB.72.4.W</t>
  </si>
  <si>
    <t xml:space="preserve">Inżynierskie bazy danych* / Przetwarzanie  informacji w zastosowaniach inżynierskich*  </t>
  </si>
  <si>
    <t>MB.71.4.L / MB.72.4.L</t>
  </si>
  <si>
    <t>MB.61.PZ.4</t>
  </si>
  <si>
    <t>MB.49.5.W</t>
  </si>
  <si>
    <t>MB.49.5.P</t>
  </si>
  <si>
    <t>Systemy komputerowe CAM,CAMD/CAMS* / Systemy CAx*</t>
  </si>
  <si>
    <t>MB.75.6.W / MB.76.6.W</t>
  </si>
  <si>
    <t xml:space="preserve"> MES* / Komputerowa analiza inżynierska*</t>
  </si>
  <si>
    <t>MB.75.6.P / MB.76.6.P</t>
  </si>
  <si>
    <t>MB.77.6.W</t>
  </si>
  <si>
    <t>MB.77.6.L</t>
  </si>
  <si>
    <t>Programowanie obrabiarek sterowanych numerycznie* / Współrzędnościowe systemy pomiarowe*</t>
  </si>
  <si>
    <t>MB.61.PZ.6</t>
  </si>
  <si>
    <t>MB.60.7.C</t>
  </si>
  <si>
    <t>­­</t>
  </si>
  <si>
    <t>praca z nauczycielem akademickim ( z konsultacjami)</t>
  </si>
  <si>
    <t>Sprawdził koordynator ds. Systemu ECTS</t>
  </si>
  <si>
    <t>Podstawy technologii maszyn* / Komputerowe wspomaganie procesów technologicznych*</t>
  </si>
  <si>
    <t>MBIS.14.5.W / MBIS.15.5.W</t>
  </si>
  <si>
    <t>MBIS.14.5.L / MBIS.15.5.L</t>
  </si>
  <si>
    <t>Napędy* / Napędy elektryczne*</t>
  </si>
  <si>
    <t>MBIS.12.6.W / MBIS.13.6.W</t>
  </si>
  <si>
    <t>MBIS.12.6.P / MBIS.13.6.P</t>
  </si>
  <si>
    <t>Modelowanie procesów produkcyjnych* / Metody komputerowe w mechanice*</t>
  </si>
  <si>
    <t>MBIS.16.6.W / MBIS.17.6.W</t>
  </si>
  <si>
    <t>MBIS.16.6.L / MBIS.17.6.L</t>
  </si>
  <si>
    <t xml:space="preserve">Inżynieria odwrotna* / Zastosowanie MES w technologii maszyn* </t>
  </si>
  <si>
    <t>MBIS.18.7.W / MBIS.19.7.W</t>
  </si>
  <si>
    <t>MBIS.18.7.L / MBIS.19.7.L</t>
  </si>
  <si>
    <t>Informatyczne systemy zarządzania* / Zintegrowany system  Catia*</t>
  </si>
  <si>
    <t>MBIS.20.7.W / MBIS.21.7.W</t>
  </si>
  <si>
    <t>MBIS.20.7.L / MBIS.21.7.L</t>
  </si>
  <si>
    <t>Zarządzanie środowiskiem i ekologia</t>
  </si>
  <si>
    <t>RAZEM W CIĄGU TOKU STUDIÓW (z praktykami):</t>
  </si>
  <si>
    <t>Zmiany: Uchwałą Senatu nr 68/IX/16</t>
  </si>
  <si>
    <t>TS.400/19/17-18</t>
  </si>
  <si>
    <t>Zatwierdzono: Uchwałą Senatu nr 38/V/12</t>
  </si>
  <si>
    <t>Zmiany: Uchwałą Senatu nr 26/IV/13</t>
  </si>
  <si>
    <t>Zmiany (nowa specjalność): Uchwałą Senatu nr 28/IV/13</t>
  </si>
  <si>
    <t>Zmiany (nowa specjalność): Uchwałą Senatu nr 30/IV/13</t>
  </si>
  <si>
    <t>Zmiany (nowe specjalności): Uchwałą Senatu nr 29/V/14</t>
  </si>
  <si>
    <t>Zmiany: Uchwałą Senatu nr 35/VI/16</t>
  </si>
  <si>
    <t>Zmiany: Uchwałą Senatu nr 30/V/17</t>
  </si>
  <si>
    <r>
      <t xml:space="preserve">Program obowiązuje od roku akademickiego </t>
    </r>
    <r>
      <rPr>
        <b/>
        <sz val="12"/>
        <rFont val="Times New Roman"/>
        <family val="1"/>
      </rPr>
      <t>2017/2018</t>
    </r>
  </si>
  <si>
    <t>Kod przedmiotu/ modułu</t>
  </si>
  <si>
    <t xml:space="preserve"> z bezpośrednim udziałem nauczyciela akademickiego</t>
  </si>
  <si>
    <t>z bespośrednim udziałem nauczyciela akademickiego</t>
  </si>
  <si>
    <t>W</t>
  </si>
  <si>
    <t>Ćw</t>
  </si>
  <si>
    <t>L</t>
  </si>
  <si>
    <t>P</t>
  </si>
  <si>
    <t>PZ</t>
  </si>
  <si>
    <r>
      <t xml:space="preserve">Legenda: </t>
    </r>
    <r>
      <rPr>
        <b/>
        <sz val="10"/>
        <rFont val="Times New Roman"/>
        <family val="1"/>
      </rPr>
      <t>W -</t>
    </r>
    <r>
      <rPr>
        <sz val="10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0"/>
        <rFont val="Times New Roman"/>
        <family val="1"/>
      </rPr>
      <t xml:space="preserve"> ćwiczenia,  </t>
    </r>
    <r>
      <rPr>
        <b/>
        <sz val="10"/>
        <rFont val="Times New Roman"/>
        <family val="1"/>
      </rPr>
      <t>L</t>
    </r>
    <r>
      <rPr>
        <sz val="10"/>
        <rFont val="Times New Roman"/>
        <family val="1"/>
      </rPr>
      <t>-laboratorium,</t>
    </r>
    <r>
      <rPr>
        <b/>
        <sz val="10"/>
        <rFont val="Times New Roman"/>
        <family val="1"/>
      </rPr>
      <t xml:space="preserve"> P</t>
    </r>
    <r>
      <rPr>
        <sz val="10"/>
        <rFont val="Times New Roman"/>
        <family val="1"/>
      </rPr>
      <t xml:space="preserve">-projekt, </t>
    </r>
    <r>
      <rPr>
        <b/>
        <sz val="10"/>
        <rFont val="Times New Roman"/>
        <family val="1"/>
      </rPr>
      <t>PZ</t>
    </r>
    <r>
      <rPr>
        <sz val="10"/>
        <rFont val="Times New Roman"/>
        <family val="1"/>
      </rPr>
      <t xml:space="preserve"> - praktyka zawodowa</t>
    </r>
  </si>
  <si>
    <r>
      <rPr>
        <b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  - zaliczenie</t>
    </r>
  </si>
  <si>
    <r>
      <rPr>
        <b/>
        <sz val="10"/>
        <rFont val="Times New Roman"/>
        <family val="1"/>
      </rPr>
      <t>ZO</t>
    </r>
    <r>
      <rPr>
        <sz val="10"/>
        <rFont val="Times New Roman"/>
        <family val="1"/>
      </rPr>
      <t xml:space="preserve"> - zaliczenie z oceną</t>
    </r>
  </si>
  <si>
    <r>
      <rPr>
        <b/>
        <sz val="10"/>
        <rFont val="Times New Roman"/>
        <family val="1"/>
      </rPr>
      <t xml:space="preserve">E </t>
    </r>
    <r>
      <rPr>
        <sz val="10"/>
        <rFont val="Times New Roman"/>
        <family val="1"/>
      </rPr>
      <t xml:space="preserve">  - egzamin</t>
    </r>
  </si>
  <si>
    <r>
      <t>** w szczególnych przypadkach "</t>
    </r>
    <r>
      <rPr>
        <i/>
        <sz val="7.2"/>
        <rFont val="Times New Roman"/>
        <family val="1"/>
      </rPr>
      <t>wychowanie fizyczne</t>
    </r>
    <r>
      <rPr>
        <sz val="8"/>
        <rFont val="Times New Roman"/>
        <family val="1"/>
      </rPr>
      <t>" zastąpić można przedmiotem "</t>
    </r>
    <r>
      <rPr>
        <i/>
        <sz val="8"/>
        <rFont val="Times New Roman"/>
        <family val="1"/>
      </rPr>
      <t>wiedza o zdrowiu i kulturze fizyczne</t>
    </r>
    <r>
      <rPr>
        <sz val="8"/>
        <rFont val="Times New Roman"/>
        <family val="1"/>
      </rPr>
      <t>j"</t>
    </r>
  </si>
  <si>
    <t>MB.83.1.W</t>
  </si>
  <si>
    <t>MB.83.1.C</t>
  </si>
  <si>
    <t>MB.83.1.L</t>
  </si>
  <si>
    <t>MB.84.1.W</t>
  </si>
  <si>
    <t>MB.84.1.C</t>
  </si>
  <si>
    <t>MB.83.2.W</t>
  </si>
  <si>
    <t>MB.83.2.C</t>
  </si>
  <si>
    <t>MB.83.2.L</t>
  </si>
  <si>
    <t>MB.84.2.W</t>
  </si>
  <si>
    <t>MB.84.2.C</t>
  </si>
  <si>
    <t>MB.85.2.W</t>
  </si>
  <si>
    <t>MB.85.2.C</t>
  </si>
  <si>
    <t>MB.85.3.W</t>
  </si>
  <si>
    <t>MB.85.3.C</t>
  </si>
  <si>
    <t>MB.86.3.W</t>
  </si>
  <si>
    <t>MB.86.3.C</t>
  </si>
  <si>
    <t>MB.86.3.L</t>
  </si>
  <si>
    <t>MB.88.3.W</t>
  </si>
  <si>
    <t>Maszynoznawstwo</t>
  </si>
  <si>
    <t>MB.93.3.W/ MB.94.3.W</t>
  </si>
  <si>
    <t>Metrologia i systemy pomiarowe * / Inżynieria jakości*</t>
  </si>
  <si>
    <t>MB.93.3.L / MB.94.3.L</t>
  </si>
  <si>
    <t>WF.08.3.C</t>
  </si>
  <si>
    <t xml:space="preserve">MB.100.3.W </t>
  </si>
  <si>
    <t>Systemy CAD</t>
  </si>
  <si>
    <t xml:space="preserve">MB.100.3.L </t>
  </si>
  <si>
    <t>MB.87.4.W</t>
  </si>
  <si>
    <t>Mechanika płynów i termodynamika</t>
  </si>
  <si>
    <t>MB.87.4.C</t>
  </si>
  <si>
    <t>MB.91.4.W / MB.92.4.W</t>
  </si>
  <si>
    <t>Automatyka i robotyka* / Mechatronika*</t>
  </si>
  <si>
    <t>MB.91.4.C / MB.92.4.C</t>
  </si>
  <si>
    <t>MB.91.4.L / MB.92.4.L</t>
  </si>
  <si>
    <t>WF.08.4.C</t>
  </si>
  <si>
    <t>MB.89.5.W / MB.90.5.W</t>
  </si>
  <si>
    <t>Inżynieria wytwarzania*  / Technologia maszyn*</t>
  </si>
  <si>
    <t>MB.89.5.L / MB.90.5.L</t>
  </si>
  <si>
    <t>MB.91.5.W / MB.92.5.W</t>
  </si>
  <si>
    <t>MB.91.5.L / MB.92.5.L</t>
  </si>
  <si>
    <t>MB.95.5.W</t>
  </si>
  <si>
    <t>MB.95.5.L</t>
  </si>
  <si>
    <t>MB.101.5.W / MB.102.5.W</t>
  </si>
  <si>
    <t>Systemy komputerowe CAM,CAMD/CAMS* / Systemy Cax*</t>
  </si>
  <si>
    <t>MB.101.5.L / MB.102.5.L</t>
  </si>
  <si>
    <t>MB.98.6.W / MB.99.6.W</t>
  </si>
  <si>
    <t xml:space="preserve">Informatyczne podstawy zarządzania* / Zarządzanie produkcją* </t>
  </si>
  <si>
    <t>MB.98.6.C / MB.99.6.C</t>
  </si>
  <si>
    <t>MB.101.6.W / MB.102.6.W</t>
  </si>
  <si>
    <t>MB.101.6.L / MB102.6.L</t>
  </si>
  <si>
    <t>MB.103.6.W / MB.104.6.W</t>
  </si>
  <si>
    <t>MB.103.6.L / MB.104.6.L</t>
  </si>
  <si>
    <t>MB.96.7.W/ MB.97.7.W</t>
  </si>
  <si>
    <t>Powłoki i zabezpieczenia antykorozyjne* / Inżynieria powierzchni*</t>
  </si>
  <si>
    <t>30.05.2017 r., dr inż. Jan Ziobro</t>
  </si>
  <si>
    <t>30.05.2017 r. dr inż. Jan Ziobro</t>
  </si>
  <si>
    <t>30.05.2017 r. mgr Elżbieta Kruczek</t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</si>
  <si>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studiów.</t>
    </r>
  </si>
  <si>
    <r>
      <rPr>
        <sz val="8"/>
        <rFont val="Calibri"/>
        <family val="2"/>
      </rPr>
      <t xml:space="preserve">― </t>
    </r>
    <r>
      <rPr>
        <sz val="8"/>
        <rFont val="Times New Roman"/>
        <family val="1"/>
      </rPr>
  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</si>
  <si>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28/IV/13 z dnia 25 kwietnia 2013 roku w sprawie zatwierdzenia efektów kształcenia, planów studiów i programu kształcenia dla cyklów kształcenia rozpoczynających się od roku akademickiego 2013/2014 dla kierunku mechanika i budowa maszyn, specjalność: budowa i eksploatacja pojazdów samochodowych.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</si>
  <si>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30/IV/13 z dnia 25 kwietnia 2013 roku w sprawie zatwierdzenia efektów kształcenia, planów studiów i programu kształcenia dla cyklów kształcenia rozpoczynających się od roku akademickiego 2013/2014 dla kierunku mechanika i budowa maszyn, specjalność: informatyka stosowana w budowie maszyn.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</si>
  <si>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Zatwierdzono Uchwałą Senatu nr 29/V/14 z dnia 22  maja 2014 roku w sprawie zatwierdzenia programów kształcenia na pozytywnie zaopiniowanych przez Senat PWSZ im. Jana Grodka w Sanoku specjalnościach na kierunku mechanika i budowa maszyn, tj. komputerowe wspomaganie projektowania; mechatroniczne urządzenia przemysłowe; programowanie i obsługa obrabiarek CNC.</t>
    </r>
  </si>
  <si>
    <r>
      <rPr>
        <sz val="8"/>
        <color indexed="8"/>
        <rFont val="Calibri"/>
        <family val="2"/>
      </rPr>
      <t>―</t>
    </r>
    <r>
      <rPr>
        <sz val="6.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pielęgniarstwo.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</si>
  <si>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zatwierdzono Uchwałą Senatu nr 68/IX/16 z dnia 8 września 2016 roku w sprawie zatwierdzenia zmian w programie kształcenia rozpoczynających się od roku akademickiego 2016/2017 dla kierunku mechanika i budowa maszyn</t>
    </r>
  </si>
  <si>
    <r>
      <rPr>
        <sz val="8"/>
        <rFont val="Calibri"/>
        <family val="2"/>
      </rPr>
      <t>―</t>
    </r>
    <r>
      <rPr>
        <sz val="6.4"/>
        <rFont val="Times New Roman"/>
        <family val="1"/>
      </rPr>
      <t xml:space="preserve"> </t>
    </r>
    <r>
      <rPr>
        <sz val="8"/>
        <rFont val="Times New Roman"/>
        <family val="1"/>
      </rPr>
  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</si>
  <si>
    <t>Specjalność: informatyka stosowana w budowie maszyn  (wszystkie przedmioty)</t>
  </si>
  <si>
    <t>Moduł wybieralny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</si>
</sst>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i/>
      <sz val="8"/>
      <name val="Arial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3"/>
      <name val="Times New Roman"/>
      <family val="1"/>
    </font>
    <font>
      <sz val="5"/>
      <name val="Times New Roman"/>
      <family val="1"/>
    </font>
    <font>
      <b/>
      <sz val="20"/>
      <name val="Times New Roman"/>
      <family val="1"/>
    </font>
    <font>
      <i/>
      <sz val="7.2"/>
      <name val="Times New Roman"/>
      <family val="1"/>
    </font>
    <font>
      <i/>
      <sz val="8"/>
      <name val="Times New Roman"/>
      <family val="1"/>
    </font>
    <font>
      <sz val="6.4"/>
      <name val="Times New Roman"/>
      <family val="1"/>
    </font>
    <font>
      <sz val="8"/>
      <color indexed="8"/>
      <name val="Calibri"/>
      <family val="2"/>
    </font>
    <font>
      <sz val="6.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58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33" borderId="0" xfId="0" applyFont="1" applyFill="1" applyAlignment="1">
      <alignment horizontal="right"/>
    </xf>
    <xf numFmtId="0" fontId="12" fillId="35" borderId="11" xfId="0" applyFont="1" applyFill="1" applyBorder="1" applyAlignment="1">
      <alignment horizontal="center" vertical="center" textRotation="90" wrapText="1"/>
    </xf>
    <xf numFmtId="0" fontId="12" fillId="15" borderId="11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36" borderId="10" xfId="0" applyFont="1" applyFill="1" applyBorder="1" applyAlignment="1">
      <alignment vertical="center"/>
    </xf>
    <xf numFmtId="168" fontId="5" fillId="36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shrinkToFit="1"/>
    </xf>
    <xf numFmtId="0" fontId="59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10" fillId="36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38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left" vertical="center" wrapText="1"/>
    </xf>
    <xf numFmtId="0" fontId="5" fillId="38" borderId="11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9" borderId="14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10" fontId="5" fillId="39" borderId="14" xfId="0" applyNumberFormat="1" applyFont="1" applyFill="1" applyBorder="1" applyAlignment="1">
      <alignment horizontal="center" vertical="center"/>
    </xf>
    <xf numFmtId="10" fontId="5" fillId="39" borderId="16" xfId="0" applyNumberFormat="1" applyFont="1" applyFill="1" applyBorder="1" applyAlignment="1">
      <alignment horizontal="center" vertical="center"/>
    </xf>
    <xf numFmtId="10" fontId="5" fillId="39" borderId="15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left" vertical="center" wrapText="1"/>
    </xf>
    <xf numFmtId="0" fontId="5" fillId="38" borderId="16" xfId="0" applyFont="1" applyFill="1" applyBorder="1" applyAlignment="1">
      <alignment horizontal="left" vertical="center" wrapText="1"/>
    </xf>
    <xf numFmtId="0" fontId="5" fillId="38" borderId="15" xfId="0" applyFont="1" applyFill="1" applyBorder="1" applyAlignment="1">
      <alignment horizontal="left" vertical="center" wrapText="1"/>
    </xf>
    <xf numFmtId="10" fontId="5" fillId="0" borderId="16" xfId="0" applyNumberFormat="1" applyFont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14" borderId="11" xfId="0" applyFont="1" applyFill="1" applyBorder="1" applyAlignment="1">
      <alignment horizontal="center" vertical="center" textRotation="90"/>
    </xf>
    <xf numFmtId="0" fontId="5" fillId="14" borderId="17" xfId="0" applyFont="1" applyFill="1" applyBorder="1" applyAlignment="1">
      <alignment horizontal="center" vertical="center" textRotation="90"/>
    </xf>
    <xf numFmtId="0" fontId="5" fillId="14" borderId="12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18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36" borderId="12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11" fillId="35" borderId="1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10" fontId="5" fillId="0" borderId="10" xfId="0" applyNumberFormat="1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104775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144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11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52425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4"/>
  <sheetViews>
    <sheetView tabSelected="1" zoomScaleSheetLayoutView="80" zoomScalePageLayoutView="0" workbookViewId="0" topLeftCell="A148">
      <selection activeCell="U166" sqref="U166"/>
    </sheetView>
  </sheetViews>
  <sheetFormatPr defaultColWidth="9.140625" defaultRowHeight="12.75"/>
  <cols>
    <col min="1" max="3" width="3.140625" style="16" customWidth="1"/>
    <col min="4" max="4" width="11.57421875" style="16" customWidth="1"/>
    <col min="5" max="5" width="23.140625" style="16" customWidth="1"/>
    <col min="6" max="6" width="6.140625" style="16" customWidth="1"/>
    <col min="7" max="7" width="4.7109375" style="16" customWidth="1"/>
    <col min="8" max="8" width="4.421875" style="16" customWidth="1"/>
    <col min="9" max="9" width="5.140625" style="16" customWidth="1"/>
    <col min="10" max="10" width="4.7109375" style="16" customWidth="1"/>
    <col min="11" max="11" width="5.7109375" style="16" customWidth="1"/>
    <col min="12" max="13" width="4.7109375" style="16" customWidth="1"/>
    <col min="14" max="14" width="6.7109375" style="16" customWidth="1"/>
    <col min="15" max="15" width="6.140625" style="16" customWidth="1"/>
    <col min="16" max="16" width="8.28125" style="16" customWidth="1"/>
    <col min="17" max="17" width="7.00390625" style="16" customWidth="1"/>
    <col min="18" max="18" width="5.8515625" style="16" customWidth="1"/>
    <col min="19" max="16384" width="9.140625" style="1" customWidth="1"/>
  </cols>
  <sheetData>
    <row r="1" spans="1:18" ht="12.75">
      <c r="A1" s="3"/>
      <c r="Q1" s="8"/>
      <c r="R1" s="15" t="s">
        <v>156</v>
      </c>
    </row>
    <row r="2" ht="12.75">
      <c r="A2" s="3"/>
    </row>
    <row r="3" spans="1:18" ht="12.75">
      <c r="A3" s="3"/>
      <c r="N3" s="24"/>
      <c r="O3" s="24"/>
      <c r="P3" s="24"/>
      <c r="Q3" s="15"/>
      <c r="R3" s="17" t="s">
        <v>157</v>
      </c>
    </row>
    <row r="4" spans="1:18" ht="12.75">
      <c r="A4" s="3"/>
      <c r="Q4" s="8"/>
      <c r="R4" s="17" t="s">
        <v>158</v>
      </c>
    </row>
    <row r="5" spans="1:18" ht="12.75">
      <c r="A5" s="3"/>
      <c r="R5" s="17" t="s">
        <v>159</v>
      </c>
    </row>
    <row r="6" spans="1:18" ht="12.75">
      <c r="A6" s="3"/>
      <c r="R6" s="17" t="s">
        <v>160</v>
      </c>
    </row>
    <row r="7" spans="1:18" ht="12.75">
      <c r="A7" s="3"/>
      <c r="R7" s="17" t="s">
        <v>161</v>
      </c>
    </row>
    <row r="8" spans="1:18" ht="12.75">
      <c r="A8" s="3"/>
      <c r="R8" s="18" t="s">
        <v>162</v>
      </c>
    </row>
    <row r="9" spans="1:18" ht="12.75">
      <c r="A9" s="3"/>
      <c r="R9" s="18" t="s">
        <v>155</v>
      </c>
    </row>
    <row r="10" spans="1:18" ht="12.75">
      <c r="A10" s="3"/>
      <c r="R10" s="18" t="s">
        <v>163</v>
      </c>
    </row>
    <row r="11" ht="12.75">
      <c r="A11" s="3"/>
    </row>
    <row r="12" ht="12.75">
      <c r="A12" s="3"/>
    </row>
    <row r="13" spans="1:18" ht="21" customHeight="1">
      <c r="A13" s="168" t="s">
        <v>57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ht="15.75" customHeight="1">
      <c r="A14" s="169" t="s">
        <v>58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ht="15.75" customHeight="1">
      <c r="A15" s="169" t="s">
        <v>59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ht="15.75" customHeight="1">
      <c r="A16" s="169" t="s">
        <v>83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ht="15.75" customHeight="1">
      <c r="A17" s="169" t="s">
        <v>86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1:18" ht="15.75" customHeight="1">
      <c r="A18" s="169" t="s">
        <v>60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</row>
    <row r="19" spans="1:18" ht="15.75" customHeight="1">
      <c r="A19" s="169" t="s">
        <v>53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</row>
    <row r="20" spans="1:18" ht="15.75" customHeight="1">
      <c r="A20" s="170" t="s">
        <v>164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</row>
    <row r="21" spans="1:14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ht="13.5" customHeight="1">
      <c r="A22" s="119" t="s">
        <v>38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13.5" customHeight="1">
      <c r="A23" s="147" t="s">
        <v>6</v>
      </c>
      <c r="B23" s="150" t="s">
        <v>9</v>
      </c>
      <c r="C23" s="150" t="s">
        <v>15</v>
      </c>
      <c r="D23" s="149" t="s">
        <v>165</v>
      </c>
      <c r="E23" s="149" t="s">
        <v>24</v>
      </c>
      <c r="F23" s="149" t="s">
        <v>1</v>
      </c>
      <c r="G23" s="149" t="s">
        <v>2</v>
      </c>
      <c r="H23" s="149"/>
      <c r="I23" s="149"/>
      <c r="J23" s="149"/>
      <c r="K23" s="149"/>
      <c r="L23" s="149"/>
      <c r="M23" s="149"/>
      <c r="N23" s="149"/>
      <c r="O23" s="149" t="s">
        <v>0</v>
      </c>
      <c r="P23" s="149"/>
      <c r="Q23" s="149"/>
      <c r="R23" s="116" t="s">
        <v>84</v>
      </c>
    </row>
    <row r="24" spans="1:18" ht="13.5" customHeight="1">
      <c r="A24" s="147"/>
      <c r="B24" s="150"/>
      <c r="C24" s="150"/>
      <c r="D24" s="149"/>
      <c r="E24" s="149"/>
      <c r="F24" s="149"/>
      <c r="G24" s="151" t="s">
        <v>3</v>
      </c>
      <c r="H24" s="151"/>
      <c r="I24" s="149" t="s">
        <v>4</v>
      </c>
      <c r="J24" s="149"/>
      <c r="K24" s="149"/>
      <c r="L24" s="149"/>
      <c r="M24" s="149"/>
      <c r="N24" s="149"/>
      <c r="O24" s="151" t="s">
        <v>3</v>
      </c>
      <c r="P24" s="149" t="s">
        <v>4</v>
      </c>
      <c r="Q24" s="149"/>
      <c r="R24" s="117"/>
    </row>
    <row r="25" spans="1:18" ht="17.25" customHeight="1">
      <c r="A25" s="147"/>
      <c r="B25" s="150"/>
      <c r="C25" s="150"/>
      <c r="D25" s="149"/>
      <c r="E25" s="149"/>
      <c r="F25" s="149"/>
      <c r="G25" s="151"/>
      <c r="H25" s="151"/>
      <c r="I25" s="165" t="s">
        <v>166</v>
      </c>
      <c r="J25" s="166"/>
      <c r="K25" s="166"/>
      <c r="L25" s="166"/>
      <c r="M25" s="167"/>
      <c r="N25" s="148" t="s">
        <v>8</v>
      </c>
      <c r="O25" s="151"/>
      <c r="P25" s="149"/>
      <c r="Q25" s="149"/>
      <c r="R25" s="117"/>
    </row>
    <row r="26" spans="1:18" ht="33" customHeight="1">
      <c r="A26" s="147"/>
      <c r="B26" s="150"/>
      <c r="C26" s="150"/>
      <c r="D26" s="149"/>
      <c r="E26" s="149"/>
      <c r="F26" s="149"/>
      <c r="G26" s="19" t="s">
        <v>167</v>
      </c>
      <c r="H26" s="20" t="s">
        <v>8</v>
      </c>
      <c r="I26" s="21" t="s">
        <v>168</v>
      </c>
      <c r="J26" s="21" t="s">
        <v>169</v>
      </c>
      <c r="K26" s="21" t="s">
        <v>170</v>
      </c>
      <c r="L26" s="21" t="s">
        <v>171</v>
      </c>
      <c r="M26" s="21" t="s">
        <v>172</v>
      </c>
      <c r="N26" s="148"/>
      <c r="O26" s="151"/>
      <c r="P26" s="22" t="s">
        <v>7</v>
      </c>
      <c r="Q26" s="23" t="s">
        <v>8</v>
      </c>
      <c r="R26" s="118"/>
    </row>
    <row r="27" spans="1:18" ht="13.5" customHeight="1">
      <c r="A27" s="136">
        <v>1</v>
      </c>
      <c r="B27" s="132" t="s">
        <v>10</v>
      </c>
      <c r="C27" s="26">
        <v>1</v>
      </c>
      <c r="D27" s="67" t="s">
        <v>178</v>
      </c>
      <c r="E27" s="134" t="s">
        <v>30</v>
      </c>
      <c r="F27" s="25" t="s">
        <v>36</v>
      </c>
      <c r="G27" s="136">
        <v>45</v>
      </c>
      <c r="H27" s="103">
        <v>130</v>
      </c>
      <c r="I27" s="68">
        <v>15</v>
      </c>
      <c r="J27" s="10"/>
      <c r="K27" s="28"/>
      <c r="L27" s="28"/>
      <c r="M27" s="28"/>
      <c r="N27" s="68">
        <v>60</v>
      </c>
      <c r="O27" s="68">
        <v>3</v>
      </c>
      <c r="P27" s="68">
        <v>0.6000000000000001</v>
      </c>
      <c r="Q27" s="68">
        <v>2.4000000000000004</v>
      </c>
      <c r="R27" s="10"/>
    </row>
    <row r="28" spans="1:18" ht="13.5" customHeight="1">
      <c r="A28" s="136"/>
      <c r="B28" s="132"/>
      <c r="C28" s="26">
        <v>1</v>
      </c>
      <c r="D28" s="67" t="s">
        <v>179</v>
      </c>
      <c r="E28" s="134"/>
      <c r="F28" s="25" t="s">
        <v>35</v>
      </c>
      <c r="G28" s="136"/>
      <c r="H28" s="103"/>
      <c r="I28" s="10"/>
      <c r="J28" s="10">
        <v>15</v>
      </c>
      <c r="K28" s="28"/>
      <c r="L28" s="28"/>
      <c r="M28" s="28"/>
      <c r="N28" s="68">
        <v>35</v>
      </c>
      <c r="O28" s="68">
        <v>2</v>
      </c>
      <c r="P28" s="68">
        <v>0.6</v>
      </c>
      <c r="Q28" s="68">
        <v>1.4</v>
      </c>
      <c r="R28" s="10"/>
    </row>
    <row r="29" spans="1:18" ht="13.5" customHeight="1">
      <c r="A29" s="136"/>
      <c r="B29" s="132"/>
      <c r="C29" s="26">
        <v>1</v>
      </c>
      <c r="D29" s="67" t="s">
        <v>180</v>
      </c>
      <c r="E29" s="134"/>
      <c r="F29" s="25" t="s">
        <v>35</v>
      </c>
      <c r="G29" s="136"/>
      <c r="H29" s="103"/>
      <c r="I29" s="10"/>
      <c r="J29" s="10"/>
      <c r="K29" s="68">
        <v>15</v>
      </c>
      <c r="L29" s="28"/>
      <c r="M29" s="28"/>
      <c r="N29" s="68">
        <v>35</v>
      </c>
      <c r="O29" s="68">
        <v>2</v>
      </c>
      <c r="P29" s="68">
        <v>0.6</v>
      </c>
      <c r="Q29" s="68">
        <v>1.4</v>
      </c>
      <c r="R29" s="10"/>
    </row>
    <row r="30" spans="1:18" ht="13.5" customHeight="1">
      <c r="A30" s="136">
        <v>2</v>
      </c>
      <c r="B30" s="132"/>
      <c r="C30" s="26">
        <v>1</v>
      </c>
      <c r="D30" s="67" t="s">
        <v>181</v>
      </c>
      <c r="E30" s="134" t="s">
        <v>31</v>
      </c>
      <c r="F30" s="25" t="s">
        <v>36</v>
      </c>
      <c r="G30" s="136">
        <v>90</v>
      </c>
      <c r="H30" s="133">
        <v>75</v>
      </c>
      <c r="I30" s="68">
        <v>30</v>
      </c>
      <c r="J30" s="68"/>
      <c r="K30" s="28"/>
      <c r="L30" s="10"/>
      <c r="M30" s="10"/>
      <c r="N30" s="68">
        <v>70</v>
      </c>
      <c r="O30" s="10">
        <v>4</v>
      </c>
      <c r="P30" s="68">
        <v>1.2</v>
      </c>
      <c r="Q30" s="68">
        <v>2.8</v>
      </c>
      <c r="R30" s="10"/>
    </row>
    <row r="31" spans="1:18" ht="13.5" customHeight="1">
      <c r="A31" s="136"/>
      <c r="B31" s="132"/>
      <c r="C31" s="26">
        <v>1</v>
      </c>
      <c r="D31" s="67" t="s">
        <v>182</v>
      </c>
      <c r="E31" s="134"/>
      <c r="F31" s="25" t="s">
        <v>35</v>
      </c>
      <c r="G31" s="136"/>
      <c r="H31" s="133"/>
      <c r="I31" s="68"/>
      <c r="J31" s="68">
        <v>60</v>
      </c>
      <c r="K31" s="28"/>
      <c r="L31" s="28"/>
      <c r="M31" s="28"/>
      <c r="N31" s="68">
        <v>5</v>
      </c>
      <c r="O31" s="10">
        <v>3</v>
      </c>
      <c r="P31" s="68">
        <v>2.8</v>
      </c>
      <c r="Q31" s="68">
        <v>0.2</v>
      </c>
      <c r="R31" s="10">
        <v>10</v>
      </c>
    </row>
    <row r="32" spans="1:18" ht="21.75" customHeight="1">
      <c r="A32" s="25">
        <v>3</v>
      </c>
      <c r="B32" s="132"/>
      <c r="C32" s="26">
        <v>1</v>
      </c>
      <c r="D32" s="29" t="s">
        <v>90</v>
      </c>
      <c r="E32" s="5" t="s">
        <v>153</v>
      </c>
      <c r="F32" s="30" t="s">
        <v>35</v>
      </c>
      <c r="G32" s="30">
        <v>30</v>
      </c>
      <c r="H32" s="10">
        <v>20</v>
      </c>
      <c r="I32" s="10">
        <v>30</v>
      </c>
      <c r="J32" s="10"/>
      <c r="K32" s="28"/>
      <c r="L32" s="28"/>
      <c r="M32" s="28"/>
      <c r="N32" s="10">
        <v>20</v>
      </c>
      <c r="O32" s="10">
        <v>2</v>
      </c>
      <c r="P32" s="10">
        <v>1.2</v>
      </c>
      <c r="Q32" s="10">
        <v>0.8</v>
      </c>
      <c r="R32" s="10"/>
    </row>
    <row r="33" spans="1:18" ht="12.75" customHeight="1">
      <c r="A33" s="136">
        <v>4</v>
      </c>
      <c r="B33" s="132"/>
      <c r="C33" s="26">
        <v>1</v>
      </c>
      <c r="D33" s="27" t="s">
        <v>91</v>
      </c>
      <c r="E33" s="137" t="s">
        <v>32</v>
      </c>
      <c r="F33" s="30" t="s">
        <v>35</v>
      </c>
      <c r="G33" s="102">
        <v>30</v>
      </c>
      <c r="H33" s="133">
        <v>60</v>
      </c>
      <c r="I33" s="10">
        <v>15</v>
      </c>
      <c r="J33" s="10"/>
      <c r="K33" s="28"/>
      <c r="L33" s="28"/>
      <c r="M33" s="28"/>
      <c r="N33" s="10">
        <v>35</v>
      </c>
      <c r="O33" s="10">
        <v>2</v>
      </c>
      <c r="P33" s="10">
        <v>0.6</v>
      </c>
      <c r="Q33" s="10">
        <v>1.4</v>
      </c>
      <c r="R33" s="10"/>
    </row>
    <row r="34" spans="1:18" ht="12.75">
      <c r="A34" s="136"/>
      <c r="B34" s="132"/>
      <c r="C34" s="26">
        <v>1</v>
      </c>
      <c r="D34" s="27" t="s">
        <v>92</v>
      </c>
      <c r="E34" s="137"/>
      <c r="F34" s="30" t="s">
        <v>35</v>
      </c>
      <c r="G34" s="102"/>
      <c r="H34" s="133"/>
      <c r="I34" s="10"/>
      <c r="J34" s="10">
        <v>15</v>
      </c>
      <c r="K34" s="28"/>
      <c r="L34" s="28"/>
      <c r="M34" s="28"/>
      <c r="N34" s="10">
        <v>25</v>
      </c>
      <c r="O34" s="10">
        <v>2</v>
      </c>
      <c r="P34" s="10">
        <v>1</v>
      </c>
      <c r="Q34" s="10">
        <v>1</v>
      </c>
      <c r="R34" s="10">
        <v>10</v>
      </c>
    </row>
    <row r="35" spans="1:18" ht="12.75">
      <c r="A35" s="25">
        <v>5</v>
      </c>
      <c r="B35" s="132"/>
      <c r="C35" s="26">
        <v>1</v>
      </c>
      <c r="D35" s="27" t="s">
        <v>93</v>
      </c>
      <c r="E35" s="7" t="s">
        <v>33</v>
      </c>
      <c r="F35" s="30" t="s">
        <v>35</v>
      </c>
      <c r="G35" s="30">
        <v>30</v>
      </c>
      <c r="H35" s="10">
        <v>45</v>
      </c>
      <c r="I35" s="10">
        <v>30</v>
      </c>
      <c r="J35" s="10"/>
      <c r="K35" s="28"/>
      <c r="L35" s="28"/>
      <c r="M35" s="28"/>
      <c r="N35" s="10">
        <v>45</v>
      </c>
      <c r="O35" s="10">
        <v>3</v>
      </c>
      <c r="P35" s="10">
        <v>1.2000000000000002</v>
      </c>
      <c r="Q35" s="10">
        <v>1.7999999999999998</v>
      </c>
      <c r="R35" s="10"/>
    </row>
    <row r="36" spans="1:18" ht="12.75">
      <c r="A36" s="25">
        <v>6</v>
      </c>
      <c r="B36" s="132"/>
      <c r="C36" s="26">
        <v>1</v>
      </c>
      <c r="D36" s="28" t="s">
        <v>79</v>
      </c>
      <c r="E36" s="5" t="s">
        <v>41</v>
      </c>
      <c r="F36" s="25" t="s">
        <v>35</v>
      </c>
      <c r="G36" s="30">
        <v>30</v>
      </c>
      <c r="H36" s="10">
        <v>20</v>
      </c>
      <c r="I36" s="10"/>
      <c r="J36" s="10">
        <v>30</v>
      </c>
      <c r="K36" s="10"/>
      <c r="L36" s="10"/>
      <c r="M36" s="10"/>
      <c r="N36" s="10">
        <v>20</v>
      </c>
      <c r="O36" s="31">
        <v>2</v>
      </c>
      <c r="P36" s="10">
        <v>1.2</v>
      </c>
      <c r="Q36" s="10">
        <v>0.8</v>
      </c>
      <c r="R36" s="10"/>
    </row>
    <row r="37" spans="1:18" ht="12.75" customHeight="1">
      <c r="A37" s="136">
        <v>7</v>
      </c>
      <c r="B37" s="132"/>
      <c r="C37" s="26">
        <v>1</v>
      </c>
      <c r="D37" s="28" t="s">
        <v>94</v>
      </c>
      <c r="E37" s="134" t="s">
        <v>76</v>
      </c>
      <c r="F37" s="30" t="s">
        <v>35</v>
      </c>
      <c r="G37" s="102">
        <v>30</v>
      </c>
      <c r="H37" s="133">
        <v>15</v>
      </c>
      <c r="I37" s="10">
        <v>15</v>
      </c>
      <c r="J37" s="10"/>
      <c r="K37" s="28"/>
      <c r="L37" s="28"/>
      <c r="M37" s="28"/>
      <c r="N37" s="10">
        <v>10</v>
      </c>
      <c r="O37" s="10">
        <v>1</v>
      </c>
      <c r="P37" s="10">
        <v>0.6</v>
      </c>
      <c r="Q37" s="10">
        <v>0.4</v>
      </c>
      <c r="R37" s="10"/>
    </row>
    <row r="38" spans="1:18" ht="12.75">
      <c r="A38" s="136"/>
      <c r="B38" s="132"/>
      <c r="C38" s="26">
        <v>1</v>
      </c>
      <c r="D38" s="28" t="s">
        <v>95</v>
      </c>
      <c r="E38" s="134"/>
      <c r="F38" s="30" t="s">
        <v>35</v>
      </c>
      <c r="G38" s="102"/>
      <c r="H38" s="133"/>
      <c r="I38" s="10"/>
      <c r="J38" s="10">
        <v>15</v>
      </c>
      <c r="K38" s="28"/>
      <c r="L38" s="28"/>
      <c r="M38" s="28"/>
      <c r="N38" s="10">
        <v>5</v>
      </c>
      <c r="O38" s="10">
        <v>1</v>
      </c>
      <c r="P38" s="10">
        <v>0.8</v>
      </c>
      <c r="Q38" s="10">
        <v>0.2</v>
      </c>
      <c r="R38" s="10">
        <v>5</v>
      </c>
    </row>
    <row r="39" spans="1:18" ht="12.75">
      <c r="A39" s="25">
        <v>8</v>
      </c>
      <c r="B39" s="132"/>
      <c r="C39" s="26">
        <v>1</v>
      </c>
      <c r="D39" s="28" t="s">
        <v>96</v>
      </c>
      <c r="E39" s="7" t="s">
        <v>34</v>
      </c>
      <c r="F39" s="30" t="s">
        <v>35</v>
      </c>
      <c r="G39" s="30">
        <v>15</v>
      </c>
      <c r="H39" s="10">
        <v>10</v>
      </c>
      <c r="I39" s="10">
        <v>15</v>
      </c>
      <c r="J39" s="10"/>
      <c r="K39" s="28"/>
      <c r="L39" s="28"/>
      <c r="M39" s="28"/>
      <c r="N39" s="10">
        <v>10</v>
      </c>
      <c r="O39" s="10">
        <v>1</v>
      </c>
      <c r="P39" s="10">
        <v>0.6</v>
      </c>
      <c r="Q39" s="10">
        <v>0.4</v>
      </c>
      <c r="R39" s="10"/>
    </row>
    <row r="40" spans="1:18" ht="18" customHeight="1">
      <c r="A40" s="25">
        <v>9</v>
      </c>
      <c r="B40" s="132"/>
      <c r="C40" s="26">
        <v>1</v>
      </c>
      <c r="D40" s="28" t="s">
        <v>97</v>
      </c>
      <c r="E40" s="32" t="s">
        <v>77</v>
      </c>
      <c r="F40" s="30" t="s">
        <v>35</v>
      </c>
      <c r="G40" s="30">
        <v>30</v>
      </c>
      <c r="H40" s="10">
        <v>20</v>
      </c>
      <c r="I40" s="10">
        <v>30</v>
      </c>
      <c r="J40" s="10"/>
      <c r="K40" s="28"/>
      <c r="L40" s="28"/>
      <c r="M40" s="28"/>
      <c r="N40" s="10">
        <v>20</v>
      </c>
      <c r="O40" s="10">
        <v>2</v>
      </c>
      <c r="P40" s="10">
        <v>1.2</v>
      </c>
      <c r="Q40" s="10">
        <v>0.8</v>
      </c>
      <c r="R40" s="10"/>
    </row>
    <row r="41" spans="1:18" ht="12.75">
      <c r="A41" s="33"/>
      <c r="B41" s="132"/>
      <c r="C41" s="143" t="s">
        <v>16</v>
      </c>
      <c r="D41" s="143"/>
      <c r="E41" s="128"/>
      <c r="F41" s="144"/>
      <c r="G41" s="34">
        <f aca="true" t="shared" si="0" ref="G41:R41">SUM(G27:G40)</f>
        <v>330</v>
      </c>
      <c r="H41" s="34">
        <f t="shared" si="0"/>
        <v>395</v>
      </c>
      <c r="I41" s="34">
        <f t="shared" si="0"/>
        <v>180</v>
      </c>
      <c r="J41" s="34">
        <f t="shared" si="0"/>
        <v>135</v>
      </c>
      <c r="K41" s="34">
        <f t="shared" si="0"/>
        <v>15</v>
      </c>
      <c r="L41" s="34">
        <f t="shared" si="0"/>
        <v>0</v>
      </c>
      <c r="M41" s="34">
        <f t="shared" si="0"/>
        <v>0</v>
      </c>
      <c r="N41" s="34">
        <f t="shared" si="0"/>
        <v>395</v>
      </c>
      <c r="O41" s="34">
        <f t="shared" si="0"/>
        <v>30</v>
      </c>
      <c r="P41" s="34">
        <f t="shared" si="0"/>
        <v>14.2</v>
      </c>
      <c r="Q41" s="34">
        <f t="shared" si="0"/>
        <v>15.8</v>
      </c>
      <c r="R41" s="34">
        <f t="shared" si="0"/>
        <v>25</v>
      </c>
    </row>
    <row r="42" spans="1:18" ht="12.75">
      <c r="A42" s="136">
        <v>1</v>
      </c>
      <c r="B42" s="132"/>
      <c r="C42" s="26">
        <v>2</v>
      </c>
      <c r="D42" s="67" t="s">
        <v>183</v>
      </c>
      <c r="E42" s="134" t="s">
        <v>30</v>
      </c>
      <c r="F42" s="68" t="s">
        <v>37</v>
      </c>
      <c r="G42" s="102">
        <v>45</v>
      </c>
      <c r="H42" s="133">
        <v>45</v>
      </c>
      <c r="I42" s="10">
        <v>15</v>
      </c>
      <c r="J42" s="10"/>
      <c r="K42" s="10"/>
      <c r="L42" s="10"/>
      <c r="M42" s="10"/>
      <c r="N42" s="10">
        <v>35</v>
      </c>
      <c r="O42" s="10">
        <v>2</v>
      </c>
      <c r="P42" s="10">
        <v>0.6</v>
      </c>
      <c r="Q42" s="10">
        <v>1.4</v>
      </c>
      <c r="R42" s="25"/>
    </row>
    <row r="43" spans="1:18" ht="12.75" customHeight="1">
      <c r="A43" s="136"/>
      <c r="B43" s="132"/>
      <c r="C43" s="26">
        <v>2</v>
      </c>
      <c r="D43" s="67" t="s">
        <v>184</v>
      </c>
      <c r="E43" s="134"/>
      <c r="F43" s="25" t="s">
        <v>35</v>
      </c>
      <c r="G43" s="102"/>
      <c r="H43" s="133"/>
      <c r="I43" s="10"/>
      <c r="J43" s="10">
        <v>15</v>
      </c>
      <c r="K43" s="10"/>
      <c r="L43" s="10"/>
      <c r="M43" s="10"/>
      <c r="N43" s="10">
        <v>5</v>
      </c>
      <c r="O43" s="10">
        <v>1</v>
      </c>
      <c r="P43" s="10">
        <v>0.8</v>
      </c>
      <c r="Q43" s="10">
        <v>0.2</v>
      </c>
      <c r="R43" s="25">
        <v>5</v>
      </c>
    </row>
    <row r="44" spans="1:18" ht="12.75" customHeight="1">
      <c r="A44" s="136"/>
      <c r="B44" s="132"/>
      <c r="C44" s="26">
        <v>2</v>
      </c>
      <c r="D44" s="67" t="s">
        <v>185</v>
      </c>
      <c r="E44" s="134"/>
      <c r="F44" s="25" t="s">
        <v>35</v>
      </c>
      <c r="G44" s="102"/>
      <c r="H44" s="133"/>
      <c r="I44" s="10"/>
      <c r="J44" s="10"/>
      <c r="K44" s="10">
        <v>15</v>
      </c>
      <c r="L44" s="28"/>
      <c r="M44" s="28"/>
      <c r="N44" s="10">
        <v>5</v>
      </c>
      <c r="O44" s="10">
        <v>1</v>
      </c>
      <c r="P44" s="10">
        <v>0.8</v>
      </c>
      <c r="Q44" s="10">
        <v>0.2</v>
      </c>
      <c r="R44" s="30">
        <v>5</v>
      </c>
    </row>
    <row r="45" spans="1:18" ht="12.75" customHeight="1">
      <c r="A45" s="136">
        <v>2</v>
      </c>
      <c r="B45" s="132"/>
      <c r="C45" s="26">
        <v>2</v>
      </c>
      <c r="D45" s="67" t="s">
        <v>186</v>
      </c>
      <c r="E45" s="134" t="s">
        <v>31</v>
      </c>
      <c r="F45" s="25" t="s">
        <v>36</v>
      </c>
      <c r="G45" s="136">
        <v>90</v>
      </c>
      <c r="H45" s="133">
        <v>50</v>
      </c>
      <c r="I45" s="68">
        <v>30</v>
      </c>
      <c r="J45" s="68"/>
      <c r="K45" s="28"/>
      <c r="L45" s="10"/>
      <c r="M45" s="10"/>
      <c r="N45" s="68">
        <v>45</v>
      </c>
      <c r="O45" s="10">
        <v>3</v>
      </c>
      <c r="P45" s="68">
        <v>1.2000000000000002</v>
      </c>
      <c r="Q45" s="68">
        <v>1.7999999999999998</v>
      </c>
      <c r="R45" s="30"/>
    </row>
    <row r="46" spans="1:18" ht="12.75" customHeight="1">
      <c r="A46" s="136"/>
      <c r="B46" s="132"/>
      <c r="C46" s="26">
        <v>2</v>
      </c>
      <c r="D46" s="67" t="s">
        <v>187</v>
      </c>
      <c r="E46" s="134"/>
      <c r="F46" s="25" t="s">
        <v>35</v>
      </c>
      <c r="G46" s="136"/>
      <c r="H46" s="133"/>
      <c r="I46" s="68"/>
      <c r="J46" s="68">
        <v>60</v>
      </c>
      <c r="K46" s="28"/>
      <c r="L46" s="28"/>
      <c r="M46" s="28"/>
      <c r="N46" s="68">
        <v>5</v>
      </c>
      <c r="O46" s="10">
        <v>3</v>
      </c>
      <c r="P46" s="68">
        <v>2.8</v>
      </c>
      <c r="Q46" s="68">
        <v>0.2</v>
      </c>
      <c r="R46" s="30">
        <v>10</v>
      </c>
    </row>
    <row r="47" spans="1:18" ht="12.75" customHeight="1">
      <c r="A47" s="136">
        <v>3</v>
      </c>
      <c r="B47" s="132"/>
      <c r="C47" s="26">
        <v>2</v>
      </c>
      <c r="D47" s="67" t="s">
        <v>188</v>
      </c>
      <c r="E47" s="134" t="s">
        <v>39</v>
      </c>
      <c r="F47" s="25" t="s">
        <v>36</v>
      </c>
      <c r="G47" s="102">
        <v>60</v>
      </c>
      <c r="H47" s="133">
        <v>55</v>
      </c>
      <c r="I47" s="10">
        <v>30</v>
      </c>
      <c r="J47" s="10"/>
      <c r="K47" s="10"/>
      <c r="L47" s="28"/>
      <c r="M47" s="28"/>
      <c r="N47" s="10">
        <v>45</v>
      </c>
      <c r="O47" s="10">
        <v>3</v>
      </c>
      <c r="P47" s="10">
        <v>1.2000000000000002</v>
      </c>
      <c r="Q47" s="10">
        <v>1.7999999999999998</v>
      </c>
      <c r="R47" s="25"/>
    </row>
    <row r="48" spans="1:18" ht="12.75" customHeight="1">
      <c r="A48" s="136"/>
      <c r="B48" s="132"/>
      <c r="C48" s="26">
        <v>2</v>
      </c>
      <c r="D48" s="67" t="s">
        <v>189</v>
      </c>
      <c r="E48" s="134"/>
      <c r="F48" s="25" t="s">
        <v>35</v>
      </c>
      <c r="G48" s="102"/>
      <c r="H48" s="133"/>
      <c r="I48" s="10"/>
      <c r="J48" s="10">
        <v>30</v>
      </c>
      <c r="K48" s="10"/>
      <c r="L48" s="28"/>
      <c r="M48" s="28"/>
      <c r="N48" s="10">
        <v>10</v>
      </c>
      <c r="O48" s="10">
        <v>2</v>
      </c>
      <c r="P48" s="10">
        <v>1.6</v>
      </c>
      <c r="Q48" s="10">
        <v>0.4</v>
      </c>
      <c r="R48" s="30">
        <v>10</v>
      </c>
    </row>
    <row r="49" spans="1:18" ht="12.75" customHeight="1">
      <c r="A49" s="25">
        <v>4</v>
      </c>
      <c r="B49" s="132"/>
      <c r="C49" s="26">
        <v>2</v>
      </c>
      <c r="D49" s="27" t="s">
        <v>98</v>
      </c>
      <c r="E49" s="5" t="s">
        <v>32</v>
      </c>
      <c r="F49" s="25" t="s">
        <v>35</v>
      </c>
      <c r="G49" s="30">
        <v>45</v>
      </c>
      <c r="H49" s="10">
        <v>5</v>
      </c>
      <c r="I49" s="10"/>
      <c r="J49" s="10"/>
      <c r="K49" s="10"/>
      <c r="L49" s="10">
        <v>45</v>
      </c>
      <c r="M49" s="10"/>
      <c r="N49" s="10">
        <v>5</v>
      </c>
      <c r="O49" s="10">
        <v>2</v>
      </c>
      <c r="P49" s="10">
        <v>1.8</v>
      </c>
      <c r="Q49" s="10">
        <v>0.2</v>
      </c>
      <c r="R49" s="30"/>
    </row>
    <row r="50" spans="1:18" ht="12.75" customHeight="1">
      <c r="A50" s="140">
        <v>5</v>
      </c>
      <c r="B50" s="132"/>
      <c r="C50" s="26">
        <v>2</v>
      </c>
      <c r="D50" s="27" t="s">
        <v>99</v>
      </c>
      <c r="E50" s="134" t="s">
        <v>33</v>
      </c>
      <c r="F50" s="25" t="s">
        <v>35</v>
      </c>
      <c r="G50" s="102">
        <v>60</v>
      </c>
      <c r="H50" s="120">
        <v>20</v>
      </c>
      <c r="I50" s="10">
        <v>30</v>
      </c>
      <c r="J50" s="10"/>
      <c r="K50" s="10"/>
      <c r="L50" s="10"/>
      <c r="M50" s="10"/>
      <c r="N50" s="10">
        <v>20</v>
      </c>
      <c r="O50" s="10">
        <v>2</v>
      </c>
      <c r="P50" s="10">
        <v>1.2</v>
      </c>
      <c r="Q50" s="10">
        <v>0.8</v>
      </c>
      <c r="R50" s="30"/>
    </row>
    <row r="51" spans="1:18" ht="12.75" customHeight="1">
      <c r="A51" s="141"/>
      <c r="B51" s="132"/>
      <c r="C51" s="26">
        <v>2</v>
      </c>
      <c r="D51" s="27" t="s">
        <v>100</v>
      </c>
      <c r="E51" s="134"/>
      <c r="F51" s="25" t="s">
        <v>35</v>
      </c>
      <c r="G51" s="102"/>
      <c r="H51" s="121"/>
      <c r="I51" s="10"/>
      <c r="J51" s="10"/>
      <c r="K51" s="10">
        <v>30</v>
      </c>
      <c r="L51" s="10"/>
      <c r="M51" s="10"/>
      <c r="N51" s="10">
        <v>0</v>
      </c>
      <c r="O51" s="10">
        <v>1</v>
      </c>
      <c r="P51" s="10">
        <v>1</v>
      </c>
      <c r="Q51" s="10">
        <v>0</v>
      </c>
      <c r="R51" s="30"/>
    </row>
    <row r="52" spans="1:18" ht="12.75" customHeight="1">
      <c r="A52" s="25">
        <v>6</v>
      </c>
      <c r="B52" s="132"/>
      <c r="C52" s="26">
        <v>2</v>
      </c>
      <c r="D52" s="28" t="s">
        <v>50</v>
      </c>
      <c r="E52" s="5" t="s">
        <v>40</v>
      </c>
      <c r="F52" s="25" t="s">
        <v>35</v>
      </c>
      <c r="G52" s="30">
        <v>30</v>
      </c>
      <c r="H52" s="10">
        <v>20</v>
      </c>
      <c r="I52" s="10"/>
      <c r="J52" s="10">
        <v>30</v>
      </c>
      <c r="K52" s="10"/>
      <c r="L52" s="28"/>
      <c r="M52" s="28"/>
      <c r="N52" s="10">
        <v>20</v>
      </c>
      <c r="O52" s="10">
        <v>2</v>
      </c>
      <c r="P52" s="10">
        <v>1.2</v>
      </c>
      <c r="Q52" s="10">
        <v>0.8</v>
      </c>
      <c r="R52" s="30"/>
    </row>
    <row r="53" spans="1:18" ht="23.25" customHeight="1">
      <c r="A53" s="136">
        <v>7</v>
      </c>
      <c r="B53" s="108"/>
      <c r="C53" s="26">
        <v>2</v>
      </c>
      <c r="D53" s="6" t="s">
        <v>101</v>
      </c>
      <c r="E53" s="135" t="s">
        <v>102</v>
      </c>
      <c r="F53" s="25" t="s">
        <v>35</v>
      </c>
      <c r="G53" s="102">
        <v>45</v>
      </c>
      <c r="H53" s="133">
        <v>10</v>
      </c>
      <c r="I53" s="10">
        <v>15</v>
      </c>
      <c r="J53" s="10"/>
      <c r="K53" s="10"/>
      <c r="L53" s="28"/>
      <c r="M53" s="28"/>
      <c r="N53" s="10">
        <v>10</v>
      </c>
      <c r="O53" s="10">
        <v>1</v>
      </c>
      <c r="P53" s="10">
        <v>0.6</v>
      </c>
      <c r="Q53" s="10">
        <v>0.4</v>
      </c>
      <c r="R53" s="25"/>
    </row>
    <row r="54" spans="1:18" ht="24.75" customHeight="1">
      <c r="A54" s="136"/>
      <c r="B54" s="108"/>
      <c r="C54" s="26">
        <v>2</v>
      </c>
      <c r="D54" s="6" t="s">
        <v>103</v>
      </c>
      <c r="E54" s="135"/>
      <c r="F54" s="25" t="s">
        <v>35</v>
      </c>
      <c r="G54" s="102"/>
      <c r="H54" s="133"/>
      <c r="I54" s="10"/>
      <c r="J54" s="10"/>
      <c r="K54" s="10">
        <v>30</v>
      </c>
      <c r="L54" s="28"/>
      <c r="M54" s="28"/>
      <c r="N54" s="10">
        <v>0</v>
      </c>
      <c r="O54" s="10">
        <v>1</v>
      </c>
      <c r="P54" s="10">
        <v>1</v>
      </c>
      <c r="Q54" s="10">
        <v>0</v>
      </c>
      <c r="R54" s="25"/>
    </row>
    <row r="55" spans="1:58" ht="22.5">
      <c r="A55" s="25">
        <v>8</v>
      </c>
      <c r="B55" s="108"/>
      <c r="C55" s="26">
        <v>2</v>
      </c>
      <c r="D55" s="28" t="s">
        <v>104</v>
      </c>
      <c r="E55" s="5" t="s">
        <v>87</v>
      </c>
      <c r="F55" s="25" t="s">
        <v>35</v>
      </c>
      <c r="G55" s="30">
        <v>0</v>
      </c>
      <c r="H55" s="10">
        <v>160</v>
      </c>
      <c r="I55" s="10"/>
      <c r="J55" s="10"/>
      <c r="K55" s="10"/>
      <c r="L55" s="28"/>
      <c r="M55" s="10">
        <v>0</v>
      </c>
      <c r="N55" s="10">
        <v>160</v>
      </c>
      <c r="O55" s="10">
        <v>6</v>
      </c>
      <c r="P55" s="10">
        <v>0</v>
      </c>
      <c r="Q55" s="10">
        <v>6</v>
      </c>
      <c r="R55" s="30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>
      <c r="A56" s="33"/>
      <c r="B56" s="132"/>
      <c r="C56" s="128" t="s">
        <v>17</v>
      </c>
      <c r="D56" s="128"/>
      <c r="E56" s="128"/>
      <c r="F56" s="129"/>
      <c r="G56" s="36">
        <f>SUM(G42:G55)</f>
        <v>375</v>
      </c>
      <c r="H56" s="36">
        <f aca="true" t="shared" si="1" ref="H56:R56">SUM(H42:H55)</f>
        <v>365</v>
      </c>
      <c r="I56" s="36">
        <f t="shared" si="1"/>
        <v>120</v>
      </c>
      <c r="J56" s="36">
        <f t="shared" si="1"/>
        <v>135</v>
      </c>
      <c r="K56" s="36">
        <f t="shared" si="1"/>
        <v>75</v>
      </c>
      <c r="L56" s="36">
        <f t="shared" si="1"/>
        <v>45</v>
      </c>
      <c r="M56" s="36">
        <f t="shared" si="1"/>
        <v>0</v>
      </c>
      <c r="N56" s="36">
        <f t="shared" si="1"/>
        <v>365</v>
      </c>
      <c r="O56" s="36">
        <f t="shared" si="1"/>
        <v>30</v>
      </c>
      <c r="P56" s="36">
        <f t="shared" si="1"/>
        <v>15.799999999999999</v>
      </c>
      <c r="Q56" s="36">
        <f t="shared" si="1"/>
        <v>14.2</v>
      </c>
      <c r="R56" s="36">
        <f t="shared" si="1"/>
        <v>30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>
      <c r="A57" s="145" t="s">
        <v>11</v>
      </c>
      <c r="B57" s="145"/>
      <c r="C57" s="145"/>
      <c r="D57" s="145"/>
      <c r="E57" s="145"/>
      <c r="F57" s="130"/>
      <c r="G57" s="37">
        <f>SUM(G56+G41)</f>
        <v>705</v>
      </c>
      <c r="H57" s="37">
        <f aca="true" t="shared" si="2" ref="H57:R57">SUM(H56+H41)</f>
        <v>760</v>
      </c>
      <c r="I57" s="37">
        <f t="shared" si="2"/>
        <v>300</v>
      </c>
      <c r="J57" s="37">
        <f t="shared" si="2"/>
        <v>270</v>
      </c>
      <c r="K57" s="37">
        <f t="shared" si="2"/>
        <v>90</v>
      </c>
      <c r="L57" s="37">
        <f t="shared" si="2"/>
        <v>45</v>
      </c>
      <c r="M57" s="37">
        <f t="shared" si="2"/>
        <v>0</v>
      </c>
      <c r="N57" s="37">
        <f t="shared" si="2"/>
        <v>760</v>
      </c>
      <c r="O57" s="37">
        <f t="shared" si="2"/>
        <v>60</v>
      </c>
      <c r="P57" s="37">
        <f t="shared" si="2"/>
        <v>30</v>
      </c>
      <c r="Q57" s="37">
        <f t="shared" si="2"/>
        <v>30</v>
      </c>
      <c r="R57" s="37">
        <f t="shared" si="2"/>
        <v>55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>
      <c r="A58" s="136">
        <v>1</v>
      </c>
      <c r="B58" s="132" t="s">
        <v>12</v>
      </c>
      <c r="C58" s="26">
        <v>3</v>
      </c>
      <c r="D58" s="67" t="s">
        <v>190</v>
      </c>
      <c r="E58" s="134" t="s">
        <v>39</v>
      </c>
      <c r="F58" s="25" t="s">
        <v>36</v>
      </c>
      <c r="G58" s="102">
        <v>60</v>
      </c>
      <c r="H58" s="133">
        <v>80</v>
      </c>
      <c r="I58" s="10">
        <v>30</v>
      </c>
      <c r="J58" s="10"/>
      <c r="K58" s="10"/>
      <c r="L58" s="10"/>
      <c r="M58" s="10"/>
      <c r="N58" s="68">
        <v>45</v>
      </c>
      <c r="O58" s="68">
        <v>3</v>
      </c>
      <c r="P58" s="68">
        <v>1.2000000000000002</v>
      </c>
      <c r="Q58" s="68">
        <v>1.7999999999999998</v>
      </c>
      <c r="R58" s="2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18" ht="12.75" customHeight="1">
      <c r="A59" s="136"/>
      <c r="B59" s="132"/>
      <c r="C59" s="26">
        <v>3</v>
      </c>
      <c r="D59" s="67" t="s">
        <v>191</v>
      </c>
      <c r="E59" s="134"/>
      <c r="F59" s="25" t="s">
        <v>35</v>
      </c>
      <c r="G59" s="102"/>
      <c r="H59" s="133"/>
      <c r="I59" s="10"/>
      <c r="J59" s="10">
        <v>30</v>
      </c>
      <c r="K59" s="10"/>
      <c r="L59" s="10"/>
      <c r="M59" s="10"/>
      <c r="N59" s="68">
        <v>35</v>
      </c>
      <c r="O59" s="68">
        <v>3</v>
      </c>
      <c r="P59" s="68">
        <v>1.6</v>
      </c>
      <c r="Q59" s="68">
        <v>1.4</v>
      </c>
      <c r="R59" s="25">
        <v>10</v>
      </c>
    </row>
    <row r="60" spans="1:18" ht="12.75" customHeight="1">
      <c r="A60" s="136">
        <v>2</v>
      </c>
      <c r="B60" s="132"/>
      <c r="C60" s="26">
        <v>3</v>
      </c>
      <c r="D60" s="67" t="s">
        <v>192</v>
      </c>
      <c r="E60" s="134" t="s">
        <v>42</v>
      </c>
      <c r="F60" s="25" t="s">
        <v>36</v>
      </c>
      <c r="G60" s="103">
        <v>90</v>
      </c>
      <c r="H60" s="103">
        <v>115</v>
      </c>
      <c r="I60" s="10">
        <v>30</v>
      </c>
      <c r="J60" s="10"/>
      <c r="K60" s="10"/>
      <c r="L60" s="10"/>
      <c r="M60" s="10"/>
      <c r="N60" s="10">
        <v>70</v>
      </c>
      <c r="O60" s="10">
        <v>4</v>
      </c>
      <c r="P60" s="10">
        <v>1.2</v>
      </c>
      <c r="Q60" s="10">
        <v>2.8</v>
      </c>
      <c r="R60" s="25"/>
    </row>
    <row r="61" spans="1:18" ht="12.75" customHeight="1">
      <c r="A61" s="136"/>
      <c r="B61" s="132"/>
      <c r="C61" s="26">
        <v>3</v>
      </c>
      <c r="D61" s="67" t="s">
        <v>193</v>
      </c>
      <c r="E61" s="134"/>
      <c r="F61" s="25" t="s">
        <v>35</v>
      </c>
      <c r="G61" s="103"/>
      <c r="H61" s="103"/>
      <c r="I61" s="10"/>
      <c r="J61" s="68">
        <v>45</v>
      </c>
      <c r="K61" s="10"/>
      <c r="L61" s="10"/>
      <c r="M61" s="10"/>
      <c r="N61" s="68">
        <v>20</v>
      </c>
      <c r="O61" s="10">
        <v>3</v>
      </c>
      <c r="P61" s="68">
        <v>2.1999999999999997</v>
      </c>
      <c r="Q61" s="68">
        <v>0.8</v>
      </c>
      <c r="R61" s="25">
        <v>10</v>
      </c>
    </row>
    <row r="62" spans="1:18" ht="12.75" customHeight="1">
      <c r="A62" s="136"/>
      <c r="B62" s="132"/>
      <c r="C62" s="26">
        <v>3</v>
      </c>
      <c r="D62" s="67" t="s">
        <v>194</v>
      </c>
      <c r="E62" s="134"/>
      <c r="F62" s="25" t="s">
        <v>35</v>
      </c>
      <c r="G62" s="103"/>
      <c r="H62" s="103"/>
      <c r="I62" s="10"/>
      <c r="J62" s="10"/>
      <c r="K62" s="10">
        <v>15</v>
      </c>
      <c r="L62" s="10"/>
      <c r="M62" s="10"/>
      <c r="N62" s="10">
        <v>25</v>
      </c>
      <c r="O62" s="10">
        <v>2</v>
      </c>
      <c r="P62" s="10">
        <v>1</v>
      </c>
      <c r="Q62" s="10">
        <v>1</v>
      </c>
      <c r="R62" s="30">
        <v>10</v>
      </c>
    </row>
    <row r="63" spans="1:18" ht="12.75" customHeight="1">
      <c r="A63" s="25">
        <v>3</v>
      </c>
      <c r="B63" s="132"/>
      <c r="C63" s="26">
        <v>3</v>
      </c>
      <c r="D63" s="67" t="s">
        <v>195</v>
      </c>
      <c r="E63" s="69" t="s">
        <v>196</v>
      </c>
      <c r="F63" s="68" t="s">
        <v>35</v>
      </c>
      <c r="G63" s="68">
        <v>15</v>
      </c>
      <c r="H63" s="68">
        <v>35</v>
      </c>
      <c r="I63" s="68">
        <v>15</v>
      </c>
      <c r="J63" s="68"/>
      <c r="K63" s="68"/>
      <c r="L63" s="68"/>
      <c r="M63" s="68"/>
      <c r="N63" s="68">
        <v>35</v>
      </c>
      <c r="O63" s="68">
        <v>2</v>
      </c>
      <c r="P63" s="68">
        <v>0.6</v>
      </c>
      <c r="Q63" s="68">
        <v>1.4</v>
      </c>
      <c r="R63" s="68"/>
    </row>
    <row r="64" spans="1:18" ht="25.5" customHeight="1">
      <c r="A64" s="140">
        <v>4</v>
      </c>
      <c r="B64" s="132"/>
      <c r="C64" s="26">
        <v>3</v>
      </c>
      <c r="D64" s="69" t="s">
        <v>197</v>
      </c>
      <c r="E64" s="135" t="s">
        <v>198</v>
      </c>
      <c r="F64" s="25" t="s">
        <v>35</v>
      </c>
      <c r="G64" s="136">
        <v>60</v>
      </c>
      <c r="H64" s="120">
        <v>30</v>
      </c>
      <c r="I64" s="10">
        <v>30</v>
      </c>
      <c r="J64" s="10"/>
      <c r="K64" s="10"/>
      <c r="L64" s="10"/>
      <c r="M64" s="10"/>
      <c r="N64" s="10">
        <v>20</v>
      </c>
      <c r="O64" s="10">
        <v>2</v>
      </c>
      <c r="P64" s="10">
        <v>1.2</v>
      </c>
      <c r="Q64" s="10">
        <v>0.8</v>
      </c>
      <c r="R64" s="30"/>
    </row>
    <row r="65" spans="1:18" ht="23.25" customHeight="1">
      <c r="A65" s="141"/>
      <c r="B65" s="132"/>
      <c r="C65" s="26">
        <v>3</v>
      </c>
      <c r="D65" s="69" t="s">
        <v>199</v>
      </c>
      <c r="E65" s="135"/>
      <c r="F65" s="25" t="s">
        <v>35</v>
      </c>
      <c r="G65" s="136"/>
      <c r="H65" s="121"/>
      <c r="I65" s="10"/>
      <c r="J65" s="10"/>
      <c r="K65" s="10">
        <v>30</v>
      </c>
      <c r="L65" s="10"/>
      <c r="M65" s="10"/>
      <c r="N65" s="10">
        <v>10</v>
      </c>
      <c r="O65" s="10">
        <v>2</v>
      </c>
      <c r="P65" s="10">
        <v>1.6</v>
      </c>
      <c r="Q65" s="10">
        <v>0.4</v>
      </c>
      <c r="R65" s="30">
        <v>10</v>
      </c>
    </row>
    <row r="66" spans="1:18" ht="12.75" customHeight="1">
      <c r="A66" s="25">
        <v>5</v>
      </c>
      <c r="B66" s="132"/>
      <c r="C66" s="26">
        <v>3</v>
      </c>
      <c r="D66" s="28" t="s">
        <v>51</v>
      </c>
      <c r="E66" s="5" t="s">
        <v>40</v>
      </c>
      <c r="F66" s="25" t="s">
        <v>35</v>
      </c>
      <c r="G66" s="30">
        <v>30</v>
      </c>
      <c r="H66" s="10">
        <v>20</v>
      </c>
      <c r="I66" s="10"/>
      <c r="J66" s="10">
        <v>30</v>
      </c>
      <c r="K66" s="10"/>
      <c r="L66" s="10"/>
      <c r="M66" s="10"/>
      <c r="N66" s="10">
        <v>20</v>
      </c>
      <c r="O66" s="31">
        <v>2</v>
      </c>
      <c r="P66" s="10">
        <v>1.2</v>
      </c>
      <c r="Q66" s="10">
        <v>0.8</v>
      </c>
      <c r="R66" s="30"/>
    </row>
    <row r="67" spans="1:18" ht="12.75" customHeight="1">
      <c r="A67" s="25">
        <v>6</v>
      </c>
      <c r="B67" s="108"/>
      <c r="C67" s="26">
        <v>3</v>
      </c>
      <c r="D67" s="70" t="s">
        <v>200</v>
      </c>
      <c r="E67" s="5" t="s">
        <v>80</v>
      </c>
      <c r="F67" s="25" t="s">
        <v>35</v>
      </c>
      <c r="G67" s="25">
        <v>30</v>
      </c>
      <c r="H67" s="10">
        <v>0</v>
      </c>
      <c r="I67" s="10"/>
      <c r="J67" s="10">
        <v>30</v>
      </c>
      <c r="K67" s="10"/>
      <c r="L67" s="10"/>
      <c r="M67" s="10"/>
      <c r="N67" s="10">
        <v>0</v>
      </c>
      <c r="O67" s="71">
        <v>0</v>
      </c>
      <c r="P67" s="68">
        <v>0</v>
      </c>
      <c r="Q67" s="10">
        <v>0</v>
      </c>
      <c r="R67" s="10"/>
    </row>
    <row r="68" spans="1:18" ht="23.25" customHeight="1">
      <c r="A68" s="136">
        <v>7</v>
      </c>
      <c r="B68" s="108"/>
      <c r="C68" s="26">
        <v>3</v>
      </c>
      <c r="D68" s="6" t="s">
        <v>105</v>
      </c>
      <c r="E68" s="135" t="s">
        <v>106</v>
      </c>
      <c r="F68" s="25" t="s">
        <v>35</v>
      </c>
      <c r="G68" s="136">
        <v>60</v>
      </c>
      <c r="H68" s="133">
        <v>10</v>
      </c>
      <c r="I68" s="10">
        <v>30</v>
      </c>
      <c r="J68" s="10"/>
      <c r="K68" s="10"/>
      <c r="L68" s="10"/>
      <c r="M68" s="10"/>
      <c r="N68" s="10">
        <v>0</v>
      </c>
      <c r="O68" s="10">
        <v>1</v>
      </c>
      <c r="P68" s="10">
        <v>1</v>
      </c>
      <c r="Q68" s="10">
        <v>0</v>
      </c>
      <c r="R68" s="30"/>
    </row>
    <row r="69" spans="1:18" ht="27" customHeight="1">
      <c r="A69" s="136"/>
      <c r="B69" s="108"/>
      <c r="C69" s="26">
        <v>3</v>
      </c>
      <c r="D69" s="6" t="s">
        <v>107</v>
      </c>
      <c r="E69" s="135"/>
      <c r="F69" s="25" t="s">
        <v>35</v>
      </c>
      <c r="G69" s="136"/>
      <c r="H69" s="133"/>
      <c r="I69" s="10"/>
      <c r="J69" s="10"/>
      <c r="K69" s="10">
        <v>30</v>
      </c>
      <c r="L69" s="10"/>
      <c r="M69" s="10"/>
      <c r="N69" s="10">
        <v>10</v>
      </c>
      <c r="O69" s="10">
        <v>2</v>
      </c>
      <c r="P69" s="10">
        <v>1.6</v>
      </c>
      <c r="Q69" s="10">
        <v>0.4</v>
      </c>
      <c r="R69" s="30">
        <v>10</v>
      </c>
    </row>
    <row r="70" spans="1:18" ht="17.25" customHeight="1">
      <c r="A70" s="136">
        <v>8</v>
      </c>
      <c r="B70" s="108"/>
      <c r="C70" s="26">
        <v>3</v>
      </c>
      <c r="D70" s="69" t="s">
        <v>201</v>
      </c>
      <c r="E70" s="146" t="s">
        <v>202</v>
      </c>
      <c r="F70" s="30" t="s">
        <v>35</v>
      </c>
      <c r="G70" s="102">
        <v>60</v>
      </c>
      <c r="H70" s="103">
        <v>30</v>
      </c>
      <c r="I70" s="10">
        <v>30</v>
      </c>
      <c r="J70" s="10"/>
      <c r="K70" s="10"/>
      <c r="L70" s="10"/>
      <c r="M70" s="10"/>
      <c r="N70" s="68">
        <v>20</v>
      </c>
      <c r="O70" s="68">
        <v>2</v>
      </c>
      <c r="P70" s="68">
        <v>1.2</v>
      </c>
      <c r="Q70" s="68">
        <v>0.8</v>
      </c>
      <c r="R70" s="30"/>
    </row>
    <row r="71" spans="1:18" ht="18" customHeight="1">
      <c r="A71" s="136"/>
      <c r="B71" s="108"/>
      <c r="C71" s="26">
        <v>3</v>
      </c>
      <c r="D71" s="69" t="s">
        <v>203</v>
      </c>
      <c r="E71" s="146"/>
      <c r="F71" s="30" t="s">
        <v>35</v>
      </c>
      <c r="G71" s="102"/>
      <c r="H71" s="103"/>
      <c r="I71" s="10"/>
      <c r="J71" s="10"/>
      <c r="K71" s="10">
        <v>30</v>
      </c>
      <c r="L71" s="10"/>
      <c r="M71" s="10"/>
      <c r="N71" s="10">
        <v>10</v>
      </c>
      <c r="O71" s="10">
        <v>2</v>
      </c>
      <c r="P71" s="10">
        <v>1.6</v>
      </c>
      <c r="Q71" s="10">
        <v>0.4</v>
      </c>
      <c r="R71" s="30">
        <v>10</v>
      </c>
    </row>
    <row r="72" spans="1:18" ht="12.75" customHeight="1">
      <c r="A72" s="33"/>
      <c r="B72" s="132"/>
      <c r="C72" s="143" t="s">
        <v>18</v>
      </c>
      <c r="D72" s="143"/>
      <c r="E72" s="143"/>
      <c r="F72" s="143"/>
      <c r="G72" s="34">
        <f aca="true" t="shared" si="3" ref="G72:R72">SUM(G58:G71)</f>
        <v>405</v>
      </c>
      <c r="H72" s="34">
        <f t="shared" si="3"/>
        <v>320</v>
      </c>
      <c r="I72" s="34">
        <f t="shared" si="3"/>
        <v>165</v>
      </c>
      <c r="J72" s="34">
        <f t="shared" si="3"/>
        <v>135</v>
      </c>
      <c r="K72" s="34">
        <f t="shared" si="3"/>
        <v>105</v>
      </c>
      <c r="L72" s="34">
        <f t="shared" si="3"/>
        <v>0</v>
      </c>
      <c r="M72" s="34">
        <f t="shared" si="3"/>
        <v>0</v>
      </c>
      <c r="N72" s="34">
        <f t="shared" si="3"/>
        <v>320</v>
      </c>
      <c r="O72" s="34">
        <f t="shared" si="3"/>
        <v>30</v>
      </c>
      <c r="P72" s="34">
        <f t="shared" si="3"/>
        <v>17.199999999999996</v>
      </c>
      <c r="Q72" s="34">
        <f t="shared" si="3"/>
        <v>12.800000000000002</v>
      </c>
      <c r="R72" s="34">
        <f t="shared" si="3"/>
        <v>60</v>
      </c>
    </row>
    <row r="73" spans="1:18" ht="12.75" customHeight="1">
      <c r="A73" s="136">
        <v>1</v>
      </c>
      <c r="B73" s="108"/>
      <c r="C73" s="26">
        <v>4</v>
      </c>
      <c r="D73" s="67" t="s">
        <v>204</v>
      </c>
      <c r="E73" s="122" t="s">
        <v>205</v>
      </c>
      <c r="F73" s="30" t="s">
        <v>37</v>
      </c>
      <c r="G73" s="103">
        <v>45</v>
      </c>
      <c r="H73" s="103">
        <v>10</v>
      </c>
      <c r="I73" s="10">
        <v>15</v>
      </c>
      <c r="J73" s="10"/>
      <c r="K73" s="10"/>
      <c r="L73" s="10"/>
      <c r="M73" s="10"/>
      <c r="N73" s="10">
        <v>10</v>
      </c>
      <c r="O73" s="10">
        <v>1</v>
      </c>
      <c r="P73" s="10">
        <v>0.6</v>
      </c>
      <c r="Q73" s="10">
        <v>0.4</v>
      </c>
      <c r="R73" s="10"/>
    </row>
    <row r="74" spans="1:18" ht="12.75" customHeight="1">
      <c r="A74" s="136"/>
      <c r="B74" s="108"/>
      <c r="C74" s="26">
        <v>4</v>
      </c>
      <c r="D74" s="67" t="s">
        <v>206</v>
      </c>
      <c r="E74" s="122"/>
      <c r="F74" s="30" t="s">
        <v>35</v>
      </c>
      <c r="G74" s="103"/>
      <c r="H74" s="103"/>
      <c r="I74" s="10"/>
      <c r="J74" s="68">
        <v>30</v>
      </c>
      <c r="K74" s="10"/>
      <c r="L74" s="10"/>
      <c r="M74" s="10"/>
      <c r="N74" s="10">
        <v>0</v>
      </c>
      <c r="O74" s="10">
        <v>1</v>
      </c>
      <c r="P74" s="68">
        <v>1</v>
      </c>
      <c r="Q74" s="68">
        <v>0</v>
      </c>
      <c r="R74" s="10"/>
    </row>
    <row r="75" spans="1:18" ht="12.75" customHeight="1">
      <c r="A75" s="136">
        <v>2</v>
      </c>
      <c r="B75" s="108"/>
      <c r="C75" s="26">
        <v>4</v>
      </c>
      <c r="D75" s="27" t="s">
        <v>108</v>
      </c>
      <c r="E75" s="137" t="s">
        <v>43</v>
      </c>
      <c r="F75" s="30" t="s">
        <v>36</v>
      </c>
      <c r="G75" s="102">
        <v>60</v>
      </c>
      <c r="H75" s="133">
        <v>40</v>
      </c>
      <c r="I75" s="10">
        <v>15</v>
      </c>
      <c r="J75" s="10"/>
      <c r="K75" s="10"/>
      <c r="L75" s="10"/>
      <c r="M75" s="10"/>
      <c r="N75" s="10">
        <v>35</v>
      </c>
      <c r="O75" s="10">
        <v>2</v>
      </c>
      <c r="P75" s="10">
        <v>0.6</v>
      </c>
      <c r="Q75" s="10">
        <v>1.4</v>
      </c>
      <c r="R75" s="10"/>
    </row>
    <row r="76" spans="1:18" ht="12.75" customHeight="1">
      <c r="A76" s="136"/>
      <c r="B76" s="108"/>
      <c r="C76" s="26">
        <v>4</v>
      </c>
      <c r="D76" s="27" t="s">
        <v>109</v>
      </c>
      <c r="E76" s="137"/>
      <c r="F76" s="30" t="s">
        <v>35</v>
      </c>
      <c r="G76" s="102"/>
      <c r="H76" s="133"/>
      <c r="I76" s="10"/>
      <c r="J76" s="10">
        <v>30</v>
      </c>
      <c r="K76" s="10"/>
      <c r="L76" s="10"/>
      <c r="M76" s="10"/>
      <c r="N76" s="10">
        <v>0</v>
      </c>
      <c r="O76" s="10">
        <v>1</v>
      </c>
      <c r="P76" s="10">
        <v>1</v>
      </c>
      <c r="Q76" s="10">
        <v>0</v>
      </c>
      <c r="R76" s="10"/>
    </row>
    <row r="77" spans="1:18" ht="12.75" customHeight="1">
      <c r="A77" s="136"/>
      <c r="B77" s="108"/>
      <c r="C77" s="26">
        <v>4</v>
      </c>
      <c r="D77" s="27" t="s">
        <v>110</v>
      </c>
      <c r="E77" s="137"/>
      <c r="F77" s="30" t="s">
        <v>35</v>
      </c>
      <c r="G77" s="102"/>
      <c r="H77" s="133"/>
      <c r="I77" s="10"/>
      <c r="J77" s="10"/>
      <c r="K77" s="10">
        <v>15</v>
      </c>
      <c r="L77" s="10"/>
      <c r="M77" s="10"/>
      <c r="N77" s="10">
        <v>5</v>
      </c>
      <c r="O77" s="10">
        <v>1</v>
      </c>
      <c r="P77" s="10">
        <v>0.8</v>
      </c>
      <c r="Q77" s="10">
        <v>0.2</v>
      </c>
      <c r="R77" s="10">
        <v>5</v>
      </c>
    </row>
    <row r="78" spans="1:18" ht="12.75" customHeight="1">
      <c r="A78" s="136">
        <v>3</v>
      </c>
      <c r="B78" s="108"/>
      <c r="C78" s="26">
        <v>4</v>
      </c>
      <c r="D78" s="27" t="s">
        <v>111</v>
      </c>
      <c r="E78" s="137" t="s">
        <v>78</v>
      </c>
      <c r="F78" s="30" t="s">
        <v>36</v>
      </c>
      <c r="G78" s="102">
        <v>60</v>
      </c>
      <c r="H78" s="133">
        <v>40</v>
      </c>
      <c r="I78" s="10">
        <v>30</v>
      </c>
      <c r="J78" s="10"/>
      <c r="K78" s="10"/>
      <c r="L78" s="10"/>
      <c r="M78" s="10"/>
      <c r="N78" s="10">
        <v>20</v>
      </c>
      <c r="O78" s="10">
        <v>2</v>
      </c>
      <c r="P78" s="10">
        <v>1.2</v>
      </c>
      <c r="Q78" s="10">
        <v>0.8</v>
      </c>
      <c r="R78" s="10"/>
    </row>
    <row r="79" spans="1:18" ht="12.75" customHeight="1">
      <c r="A79" s="136"/>
      <c r="B79" s="108"/>
      <c r="C79" s="26">
        <v>4</v>
      </c>
      <c r="D79" s="27" t="s">
        <v>112</v>
      </c>
      <c r="E79" s="137"/>
      <c r="F79" s="30" t="s">
        <v>35</v>
      </c>
      <c r="G79" s="102"/>
      <c r="H79" s="133"/>
      <c r="I79" s="10"/>
      <c r="J79" s="10"/>
      <c r="K79" s="10"/>
      <c r="L79" s="10">
        <v>30</v>
      </c>
      <c r="M79" s="10"/>
      <c r="N79" s="10">
        <v>20</v>
      </c>
      <c r="O79" s="10">
        <v>2</v>
      </c>
      <c r="P79" s="10">
        <v>1.2</v>
      </c>
      <c r="Q79" s="10">
        <v>0.8</v>
      </c>
      <c r="R79" s="10"/>
    </row>
    <row r="80" spans="1:18" ht="24.75" customHeight="1">
      <c r="A80" s="136">
        <v>4</v>
      </c>
      <c r="B80" s="108"/>
      <c r="C80" s="26">
        <v>4</v>
      </c>
      <c r="D80" s="69" t="s">
        <v>207</v>
      </c>
      <c r="E80" s="135" t="s">
        <v>208</v>
      </c>
      <c r="F80" s="30" t="s">
        <v>36</v>
      </c>
      <c r="G80" s="102">
        <v>60</v>
      </c>
      <c r="H80" s="103">
        <v>35</v>
      </c>
      <c r="I80" s="10">
        <v>15</v>
      </c>
      <c r="J80" s="10"/>
      <c r="K80" s="10"/>
      <c r="L80" s="10"/>
      <c r="M80" s="10"/>
      <c r="N80" s="10">
        <v>10</v>
      </c>
      <c r="O80" s="10">
        <v>1</v>
      </c>
      <c r="P80" s="10">
        <v>0.6</v>
      </c>
      <c r="Q80" s="10">
        <v>0.4</v>
      </c>
      <c r="R80" s="10"/>
    </row>
    <row r="81" spans="1:18" ht="23.25" customHeight="1">
      <c r="A81" s="136"/>
      <c r="B81" s="108"/>
      <c r="C81" s="26">
        <v>4</v>
      </c>
      <c r="D81" s="69" t="s">
        <v>209</v>
      </c>
      <c r="E81" s="135"/>
      <c r="F81" s="30" t="s">
        <v>35</v>
      </c>
      <c r="G81" s="102"/>
      <c r="H81" s="103"/>
      <c r="I81" s="10"/>
      <c r="J81" s="10">
        <v>30</v>
      </c>
      <c r="K81" s="10"/>
      <c r="L81" s="10"/>
      <c r="M81" s="10"/>
      <c r="N81" s="68">
        <v>20</v>
      </c>
      <c r="O81" s="68">
        <v>2</v>
      </c>
      <c r="P81" s="68">
        <v>1.2</v>
      </c>
      <c r="Q81" s="68">
        <v>0.8</v>
      </c>
      <c r="R81" s="10"/>
    </row>
    <row r="82" spans="1:18" ht="27" customHeight="1">
      <c r="A82" s="136"/>
      <c r="B82" s="108"/>
      <c r="C82" s="26">
        <v>4</v>
      </c>
      <c r="D82" s="69" t="s">
        <v>210</v>
      </c>
      <c r="E82" s="135"/>
      <c r="F82" s="30" t="s">
        <v>35</v>
      </c>
      <c r="G82" s="102"/>
      <c r="H82" s="103"/>
      <c r="I82" s="10"/>
      <c r="J82" s="10"/>
      <c r="K82" s="10">
        <v>15</v>
      </c>
      <c r="L82" s="10"/>
      <c r="M82" s="10"/>
      <c r="N82" s="10">
        <v>5</v>
      </c>
      <c r="O82" s="10">
        <v>1</v>
      </c>
      <c r="P82" s="10">
        <v>0.8</v>
      </c>
      <c r="Q82" s="10">
        <v>0.2</v>
      </c>
      <c r="R82" s="10">
        <v>5</v>
      </c>
    </row>
    <row r="83" spans="1:18" ht="12.75" customHeight="1">
      <c r="A83" s="140">
        <v>5</v>
      </c>
      <c r="B83" s="108"/>
      <c r="C83" s="26">
        <v>4</v>
      </c>
      <c r="D83" s="27" t="s">
        <v>113</v>
      </c>
      <c r="E83" s="137" t="s">
        <v>88</v>
      </c>
      <c r="F83" s="30" t="s">
        <v>35</v>
      </c>
      <c r="G83" s="102">
        <v>30</v>
      </c>
      <c r="H83" s="120">
        <v>15</v>
      </c>
      <c r="I83" s="10">
        <v>15</v>
      </c>
      <c r="J83" s="10"/>
      <c r="K83" s="10"/>
      <c r="L83" s="10"/>
      <c r="M83" s="10"/>
      <c r="N83" s="10">
        <v>10</v>
      </c>
      <c r="O83" s="10">
        <v>1</v>
      </c>
      <c r="P83" s="10">
        <v>0.6</v>
      </c>
      <c r="Q83" s="10">
        <v>0.4</v>
      </c>
      <c r="R83" s="10"/>
    </row>
    <row r="84" spans="1:18" ht="12.75" customHeight="1">
      <c r="A84" s="141"/>
      <c r="B84" s="108"/>
      <c r="C84" s="26">
        <v>4</v>
      </c>
      <c r="D84" s="27" t="s">
        <v>114</v>
      </c>
      <c r="E84" s="137"/>
      <c r="F84" s="30" t="s">
        <v>35</v>
      </c>
      <c r="G84" s="102"/>
      <c r="H84" s="121"/>
      <c r="I84" s="10"/>
      <c r="J84" s="10"/>
      <c r="K84" s="10">
        <v>15</v>
      </c>
      <c r="L84" s="10"/>
      <c r="M84" s="10"/>
      <c r="N84" s="10">
        <v>5</v>
      </c>
      <c r="O84" s="10">
        <v>1</v>
      </c>
      <c r="P84" s="10">
        <v>0.8</v>
      </c>
      <c r="Q84" s="10">
        <v>0.2</v>
      </c>
      <c r="R84" s="10">
        <v>5</v>
      </c>
    </row>
    <row r="85" spans="1:18" ht="12.75" customHeight="1">
      <c r="A85" s="25">
        <v>6</v>
      </c>
      <c r="B85" s="108"/>
      <c r="C85" s="26">
        <v>4</v>
      </c>
      <c r="D85" s="28" t="s">
        <v>52</v>
      </c>
      <c r="E85" s="5" t="s">
        <v>40</v>
      </c>
      <c r="F85" s="25" t="s">
        <v>35</v>
      </c>
      <c r="G85" s="30">
        <v>30</v>
      </c>
      <c r="H85" s="10">
        <v>20</v>
      </c>
      <c r="I85" s="10"/>
      <c r="J85" s="10">
        <v>30</v>
      </c>
      <c r="K85" s="10"/>
      <c r="L85" s="10"/>
      <c r="M85" s="10"/>
      <c r="N85" s="10">
        <v>20</v>
      </c>
      <c r="O85" s="31">
        <v>2</v>
      </c>
      <c r="P85" s="10">
        <v>1.2</v>
      </c>
      <c r="Q85" s="10">
        <v>0.8</v>
      </c>
      <c r="R85" s="10"/>
    </row>
    <row r="86" spans="1:18" ht="12.75" customHeight="1">
      <c r="A86" s="25">
        <v>7</v>
      </c>
      <c r="B86" s="108"/>
      <c r="C86" s="26">
        <v>4</v>
      </c>
      <c r="D86" s="70" t="s">
        <v>211</v>
      </c>
      <c r="E86" s="5" t="s">
        <v>80</v>
      </c>
      <c r="F86" s="25" t="s">
        <v>35</v>
      </c>
      <c r="G86" s="25">
        <v>30</v>
      </c>
      <c r="H86" s="10">
        <v>0</v>
      </c>
      <c r="I86" s="10"/>
      <c r="J86" s="10">
        <v>30</v>
      </c>
      <c r="K86" s="10"/>
      <c r="L86" s="10"/>
      <c r="M86" s="10"/>
      <c r="N86" s="10">
        <v>0</v>
      </c>
      <c r="O86" s="71">
        <v>0</v>
      </c>
      <c r="P86" s="68">
        <v>0</v>
      </c>
      <c r="Q86" s="10">
        <v>0</v>
      </c>
      <c r="R86" s="10"/>
    </row>
    <row r="87" spans="1:18" ht="12.75" customHeight="1">
      <c r="A87" s="140">
        <v>8</v>
      </c>
      <c r="B87" s="108"/>
      <c r="C87" s="26">
        <v>4</v>
      </c>
      <c r="D87" s="29" t="s">
        <v>115</v>
      </c>
      <c r="E87" s="134" t="s">
        <v>82</v>
      </c>
      <c r="F87" s="25" t="s">
        <v>35</v>
      </c>
      <c r="G87" s="136">
        <v>45</v>
      </c>
      <c r="H87" s="120">
        <v>10</v>
      </c>
      <c r="I87" s="10">
        <v>15</v>
      </c>
      <c r="J87" s="10"/>
      <c r="K87" s="10"/>
      <c r="L87" s="10"/>
      <c r="M87" s="10"/>
      <c r="N87" s="10">
        <v>10</v>
      </c>
      <c r="O87" s="31">
        <v>1</v>
      </c>
      <c r="P87" s="10">
        <v>0.6</v>
      </c>
      <c r="Q87" s="10">
        <v>0.4</v>
      </c>
      <c r="R87" s="10"/>
    </row>
    <row r="88" spans="1:18" ht="12.75" customHeight="1">
      <c r="A88" s="141"/>
      <c r="B88" s="108"/>
      <c r="C88" s="26">
        <v>4</v>
      </c>
      <c r="D88" s="29" t="s">
        <v>116</v>
      </c>
      <c r="E88" s="134"/>
      <c r="F88" s="25" t="s">
        <v>35</v>
      </c>
      <c r="G88" s="136"/>
      <c r="H88" s="121"/>
      <c r="I88" s="10"/>
      <c r="J88" s="10"/>
      <c r="K88" s="10">
        <v>30</v>
      </c>
      <c r="L88" s="10"/>
      <c r="M88" s="10"/>
      <c r="N88" s="10">
        <v>0</v>
      </c>
      <c r="O88" s="31">
        <v>1</v>
      </c>
      <c r="P88" s="10">
        <v>1</v>
      </c>
      <c r="Q88" s="10">
        <v>0</v>
      </c>
      <c r="R88" s="10"/>
    </row>
    <row r="89" spans="1:18" ht="23.25" customHeight="1">
      <c r="A89" s="136">
        <v>9</v>
      </c>
      <c r="B89" s="108"/>
      <c r="C89" s="26">
        <v>4</v>
      </c>
      <c r="D89" s="6" t="s">
        <v>117</v>
      </c>
      <c r="E89" s="135" t="s">
        <v>118</v>
      </c>
      <c r="F89" s="30" t="s">
        <v>35</v>
      </c>
      <c r="G89" s="102">
        <v>30</v>
      </c>
      <c r="H89" s="133">
        <v>15</v>
      </c>
      <c r="I89" s="10">
        <v>15</v>
      </c>
      <c r="J89" s="10"/>
      <c r="K89" s="10"/>
      <c r="L89" s="10"/>
      <c r="M89" s="10"/>
      <c r="N89" s="10">
        <v>10</v>
      </c>
      <c r="O89" s="10">
        <v>1</v>
      </c>
      <c r="P89" s="10">
        <v>0.6</v>
      </c>
      <c r="Q89" s="10">
        <v>0.4</v>
      </c>
      <c r="R89" s="10"/>
    </row>
    <row r="90" spans="1:18" ht="24.75" customHeight="1">
      <c r="A90" s="136"/>
      <c r="B90" s="108"/>
      <c r="C90" s="26">
        <v>4</v>
      </c>
      <c r="D90" s="6" t="s">
        <v>119</v>
      </c>
      <c r="E90" s="135"/>
      <c r="F90" s="30" t="s">
        <v>35</v>
      </c>
      <c r="G90" s="102"/>
      <c r="H90" s="133"/>
      <c r="I90" s="10"/>
      <c r="J90" s="10">
        <v>15</v>
      </c>
      <c r="K90" s="10"/>
      <c r="L90" s="10"/>
      <c r="M90" s="10"/>
      <c r="N90" s="10">
        <v>5</v>
      </c>
      <c r="O90" s="10">
        <v>1</v>
      </c>
      <c r="P90" s="10">
        <v>0.8</v>
      </c>
      <c r="Q90" s="10">
        <v>0.2</v>
      </c>
      <c r="R90" s="10">
        <v>5</v>
      </c>
    </row>
    <row r="91" spans="1:18" ht="24" customHeight="1">
      <c r="A91" s="136">
        <v>10</v>
      </c>
      <c r="B91" s="108"/>
      <c r="C91" s="26">
        <v>4</v>
      </c>
      <c r="D91" s="6" t="s">
        <v>120</v>
      </c>
      <c r="E91" s="135" t="s">
        <v>121</v>
      </c>
      <c r="F91" s="30" t="s">
        <v>37</v>
      </c>
      <c r="G91" s="102">
        <v>30</v>
      </c>
      <c r="H91" s="133">
        <v>15</v>
      </c>
      <c r="I91" s="10">
        <v>15</v>
      </c>
      <c r="J91" s="10"/>
      <c r="K91" s="10"/>
      <c r="L91" s="10"/>
      <c r="M91" s="10"/>
      <c r="N91" s="10">
        <v>10</v>
      </c>
      <c r="O91" s="10">
        <v>1</v>
      </c>
      <c r="P91" s="10">
        <v>0.6</v>
      </c>
      <c r="Q91" s="10">
        <v>0.4</v>
      </c>
      <c r="R91" s="10"/>
    </row>
    <row r="92" spans="1:18" ht="27" customHeight="1">
      <c r="A92" s="136"/>
      <c r="B92" s="108"/>
      <c r="C92" s="26">
        <v>4</v>
      </c>
      <c r="D92" s="6" t="s">
        <v>122</v>
      </c>
      <c r="E92" s="135"/>
      <c r="F92" s="30" t="s">
        <v>35</v>
      </c>
      <c r="G92" s="102"/>
      <c r="H92" s="133"/>
      <c r="I92" s="10"/>
      <c r="J92" s="10"/>
      <c r="K92" s="10">
        <v>15</v>
      </c>
      <c r="L92" s="10"/>
      <c r="M92" s="10"/>
      <c r="N92" s="10">
        <v>5</v>
      </c>
      <c r="O92" s="10">
        <v>1</v>
      </c>
      <c r="P92" s="10">
        <v>0.8</v>
      </c>
      <c r="Q92" s="10">
        <v>0.2</v>
      </c>
      <c r="R92" s="10">
        <v>5</v>
      </c>
    </row>
    <row r="93" spans="1:18" ht="27.75" customHeight="1">
      <c r="A93" s="25">
        <v>11</v>
      </c>
      <c r="B93" s="108"/>
      <c r="C93" s="26">
        <v>4</v>
      </c>
      <c r="D93" s="28" t="s">
        <v>123</v>
      </c>
      <c r="E93" s="7" t="s">
        <v>87</v>
      </c>
      <c r="F93" s="30" t="s">
        <v>35</v>
      </c>
      <c r="G93" s="30">
        <v>0</v>
      </c>
      <c r="H93" s="10">
        <v>160</v>
      </c>
      <c r="I93" s="28"/>
      <c r="J93" s="28"/>
      <c r="K93" s="28"/>
      <c r="L93" s="28"/>
      <c r="M93" s="10">
        <v>0</v>
      </c>
      <c r="N93" s="10">
        <v>160</v>
      </c>
      <c r="O93" s="10">
        <v>6</v>
      </c>
      <c r="P93" s="10">
        <v>0</v>
      </c>
      <c r="Q93" s="10">
        <v>6</v>
      </c>
      <c r="R93" s="10"/>
    </row>
    <row r="94" spans="1:18" ht="12.75" customHeight="1">
      <c r="A94" s="33"/>
      <c r="B94" s="132"/>
      <c r="C94" s="143" t="s">
        <v>19</v>
      </c>
      <c r="D94" s="143"/>
      <c r="E94" s="143"/>
      <c r="F94" s="144"/>
      <c r="G94" s="34">
        <f>SUM(G73:G93)</f>
        <v>420</v>
      </c>
      <c r="H94" s="34">
        <f aca="true" t="shared" si="4" ref="H94:R94">SUM(H73:H93)</f>
        <v>360</v>
      </c>
      <c r="I94" s="34">
        <f t="shared" si="4"/>
        <v>135</v>
      </c>
      <c r="J94" s="34">
        <f t="shared" si="4"/>
        <v>165</v>
      </c>
      <c r="K94" s="34">
        <f t="shared" si="4"/>
        <v>90</v>
      </c>
      <c r="L94" s="34">
        <f t="shared" si="4"/>
        <v>30</v>
      </c>
      <c r="M94" s="34">
        <f t="shared" si="4"/>
        <v>0</v>
      </c>
      <c r="N94" s="34">
        <f t="shared" si="4"/>
        <v>360</v>
      </c>
      <c r="O94" s="34">
        <f t="shared" si="4"/>
        <v>30</v>
      </c>
      <c r="P94" s="34">
        <f t="shared" si="4"/>
        <v>16</v>
      </c>
      <c r="Q94" s="34">
        <f t="shared" si="4"/>
        <v>14.000000000000002</v>
      </c>
      <c r="R94" s="34">
        <f t="shared" si="4"/>
        <v>25</v>
      </c>
    </row>
    <row r="95" spans="1:18" ht="12.75" customHeight="1">
      <c r="A95" s="145" t="s">
        <v>13</v>
      </c>
      <c r="B95" s="145"/>
      <c r="C95" s="145"/>
      <c r="D95" s="145"/>
      <c r="E95" s="145"/>
      <c r="F95" s="130"/>
      <c r="G95" s="37">
        <f>SUM(G72+G94)</f>
        <v>825</v>
      </c>
      <c r="H95" s="37">
        <f aca="true" t="shared" si="5" ref="H95:R95">SUM(H72+H94)</f>
        <v>680</v>
      </c>
      <c r="I95" s="37">
        <f t="shared" si="5"/>
        <v>300</v>
      </c>
      <c r="J95" s="37">
        <f t="shared" si="5"/>
        <v>300</v>
      </c>
      <c r="K95" s="37">
        <f t="shared" si="5"/>
        <v>195</v>
      </c>
      <c r="L95" s="37">
        <f t="shared" si="5"/>
        <v>30</v>
      </c>
      <c r="M95" s="37">
        <f t="shared" si="5"/>
        <v>0</v>
      </c>
      <c r="N95" s="37">
        <f t="shared" si="5"/>
        <v>680</v>
      </c>
      <c r="O95" s="37">
        <f t="shared" si="5"/>
        <v>60</v>
      </c>
      <c r="P95" s="37">
        <f t="shared" si="5"/>
        <v>33.199999999999996</v>
      </c>
      <c r="Q95" s="37">
        <f t="shared" si="5"/>
        <v>26.800000000000004</v>
      </c>
      <c r="R95" s="37">
        <f t="shared" si="5"/>
        <v>85</v>
      </c>
    </row>
    <row r="96" spans="1:18" ht="12.75" customHeight="1">
      <c r="A96" s="140">
        <v>1</v>
      </c>
      <c r="B96" s="153"/>
      <c r="C96" s="26">
        <v>5</v>
      </c>
      <c r="D96" s="27" t="s">
        <v>124</v>
      </c>
      <c r="E96" s="137" t="s">
        <v>78</v>
      </c>
      <c r="F96" s="30" t="s">
        <v>36</v>
      </c>
      <c r="G96" s="102">
        <v>60</v>
      </c>
      <c r="H96" s="133">
        <v>55</v>
      </c>
      <c r="I96" s="10">
        <v>30</v>
      </c>
      <c r="J96" s="10"/>
      <c r="K96" s="10"/>
      <c r="L96" s="10"/>
      <c r="M96" s="10"/>
      <c r="N96" s="10">
        <v>45</v>
      </c>
      <c r="O96" s="10">
        <v>3</v>
      </c>
      <c r="P96" s="10">
        <v>1.2000000000000002</v>
      </c>
      <c r="Q96" s="10">
        <v>1.7999999999999998</v>
      </c>
      <c r="R96" s="38"/>
    </row>
    <row r="97" spans="1:18" ht="12.75" customHeight="1">
      <c r="A97" s="141"/>
      <c r="B97" s="154"/>
      <c r="C97" s="26">
        <v>5</v>
      </c>
      <c r="D97" s="27" t="s">
        <v>125</v>
      </c>
      <c r="E97" s="137"/>
      <c r="F97" s="30" t="s">
        <v>35</v>
      </c>
      <c r="G97" s="102"/>
      <c r="H97" s="133"/>
      <c r="I97" s="10"/>
      <c r="J97" s="10"/>
      <c r="K97" s="10"/>
      <c r="L97" s="10">
        <v>30</v>
      </c>
      <c r="M97" s="10"/>
      <c r="N97" s="10">
        <v>10</v>
      </c>
      <c r="O97" s="10">
        <v>2</v>
      </c>
      <c r="P97" s="10">
        <v>1.6</v>
      </c>
      <c r="Q97" s="10">
        <v>0.4</v>
      </c>
      <c r="R97" s="38">
        <v>10</v>
      </c>
    </row>
    <row r="98" spans="1:18" ht="24.75" customHeight="1">
      <c r="A98" s="136">
        <v>2</v>
      </c>
      <c r="B98" s="154"/>
      <c r="C98" s="26">
        <v>5</v>
      </c>
      <c r="D98" s="69" t="s">
        <v>212</v>
      </c>
      <c r="E98" s="135" t="s">
        <v>213</v>
      </c>
      <c r="F98" s="25" t="s">
        <v>35</v>
      </c>
      <c r="G98" s="136">
        <v>60</v>
      </c>
      <c r="H98" s="133">
        <v>55</v>
      </c>
      <c r="I98" s="10">
        <v>30</v>
      </c>
      <c r="J98" s="10"/>
      <c r="K98" s="10"/>
      <c r="L98" s="28"/>
      <c r="M98" s="28"/>
      <c r="N98" s="10">
        <v>45</v>
      </c>
      <c r="O98" s="10">
        <v>3</v>
      </c>
      <c r="P98" s="10">
        <v>1.2000000000000002</v>
      </c>
      <c r="Q98" s="10">
        <v>1.7999999999999998</v>
      </c>
      <c r="R98" s="38"/>
    </row>
    <row r="99" spans="1:18" ht="25.5" customHeight="1">
      <c r="A99" s="136"/>
      <c r="B99" s="154"/>
      <c r="C99" s="26">
        <v>5</v>
      </c>
      <c r="D99" s="69" t="s">
        <v>214</v>
      </c>
      <c r="E99" s="135"/>
      <c r="F99" s="25" t="s">
        <v>35</v>
      </c>
      <c r="G99" s="136"/>
      <c r="H99" s="133"/>
      <c r="I99" s="10"/>
      <c r="J99" s="10"/>
      <c r="K99" s="10">
        <v>30</v>
      </c>
      <c r="L99" s="28"/>
      <c r="M99" s="28"/>
      <c r="N99" s="10">
        <v>10</v>
      </c>
      <c r="O99" s="10">
        <v>2</v>
      </c>
      <c r="P99" s="10">
        <v>1.6</v>
      </c>
      <c r="Q99" s="10">
        <v>0.4</v>
      </c>
      <c r="R99" s="25">
        <v>10</v>
      </c>
    </row>
    <row r="100" spans="1:18" ht="22.5" customHeight="1">
      <c r="A100" s="136">
        <v>3</v>
      </c>
      <c r="B100" s="154"/>
      <c r="C100" s="26">
        <v>5</v>
      </c>
      <c r="D100" s="69" t="s">
        <v>215</v>
      </c>
      <c r="E100" s="135" t="s">
        <v>208</v>
      </c>
      <c r="F100" s="30" t="s">
        <v>35</v>
      </c>
      <c r="G100" s="102">
        <v>30</v>
      </c>
      <c r="H100" s="133">
        <v>60</v>
      </c>
      <c r="I100" s="10">
        <v>15</v>
      </c>
      <c r="J100" s="10"/>
      <c r="K100" s="10"/>
      <c r="L100" s="10"/>
      <c r="M100" s="10"/>
      <c r="N100" s="10">
        <v>35</v>
      </c>
      <c r="O100" s="10">
        <v>2</v>
      </c>
      <c r="P100" s="10">
        <v>0.6</v>
      </c>
      <c r="Q100" s="10">
        <v>1.4</v>
      </c>
      <c r="R100" s="30"/>
    </row>
    <row r="101" spans="1:18" ht="23.25" customHeight="1">
      <c r="A101" s="136"/>
      <c r="B101" s="154"/>
      <c r="C101" s="26">
        <v>5</v>
      </c>
      <c r="D101" s="69" t="s">
        <v>216</v>
      </c>
      <c r="E101" s="135"/>
      <c r="F101" s="30" t="s">
        <v>35</v>
      </c>
      <c r="G101" s="102"/>
      <c r="H101" s="133"/>
      <c r="I101" s="10"/>
      <c r="J101" s="10"/>
      <c r="K101" s="68">
        <v>15</v>
      </c>
      <c r="L101" s="10"/>
      <c r="M101" s="10"/>
      <c r="N101" s="10">
        <v>25</v>
      </c>
      <c r="O101" s="10">
        <v>2</v>
      </c>
      <c r="P101" s="10">
        <v>1</v>
      </c>
      <c r="Q101" s="10">
        <v>1</v>
      </c>
      <c r="R101" s="30">
        <v>10</v>
      </c>
    </row>
    <row r="102" spans="1:18" ht="17.25" customHeight="1">
      <c r="A102" s="136">
        <v>4</v>
      </c>
      <c r="B102" s="154"/>
      <c r="C102" s="26">
        <v>5</v>
      </c>
      <c r="D102" s="67" t="s">
        <v>217</v>
      </c>
      <c r="E102" s="134" t="s">
        <v>89</v>
      </c>
      <c r="F102" s="25" t="s">
        <v>35</v>
      </c>
      <c r="G102" s="102">
        <v>45</v>
      </c>
      <c r="H102" s="103">
        <v>45</v>
      </c>
      <c r="I102" s="10">
        <v>15</v>
      </c>
      <c r="J102" s="10"/>
      <c r="K102" s="10"/>
      <c r="L102" s="10"/>
      <c r="M102" s="10"/>
      <c r="N102" s="68">
        <v>35</v>
      </c>
      <c r="O102" s="68">
        <v>2</v>
      </c>
      <c r="P102" s="68">
        <v>0.6</v>
      </c>
      <c r="Q102" s="68">
        <v>1.4</v>
      </c>
      <c r="R102" s="30"/>
    </row>
    <row r="103" spans="1:18" ht="12.75" customHeight="1">
      <c r="A103" s="136"/>
      <c r="B103" s="154"/>
      <c r="C103" s="26">
        <v>5</v>
      </c>
      <c r="D103" s="67" t="s">
        <v>218</v>
      </c>
      <c r="E103" s="134"/>
      <c r="F103" s="30" t="s">
        <v>35</v>
      </c>
      <c r="G103" s="102"/>
      <c r="H103" s="103"/>
      <c r="I103" s="10"/>
      <c r="J103" s="10"/>
      <c r="K103" s="10">
        <v>30</v>
      </c>
      <c r="L103" s="10"/>
      <c r="M103" s="10"/>
      <c r="N103" s="10">
        <v>10</v>
      </c>
      <c r="O103" s="10">
        <v>2</v>
      </c>
      <c r="P103" s="10">
        <v>1.6</v>
      </c>
      <c r="Q103" s="10">
        <v>0.4</v>
      </c>
      <c r="R103" s="30">
        <v>10</v>
      </c>
    </row>
    <row r="104" spans="1:18" ht="12.75" customHeight="1">
      <c r="A104" s="25">
        <v>5</v>
      </c>
      <c r="B104" s="154"/>
      <c r="C104" s="26">
        <v>5</v>
      </c>
      <c r="D104" s="28" t="s">
        <v>68</v>
      </c>
      <c r="E104" s="5" t="s">
        <v>40</v>
      </c>
      <c r="F104" s="25" t="s">
        <v>56</v>
      </c>
      <c r="G104" s="30">
        <v>30</v>
      </c>
      <c r="H104" s="10">
        <v>20</v>
      </c>
      <c r="I104" s="10"/>
      <c r="J104" s="10">
        <v>30</v>
      </c>
      <c r="K104" s="10"/>
      <c r="L104" s="10"/>
      <c r="M104" s="10"/>
      <c r="N104" s="10">
        <v>20</v>
      </c>
      <c r="O104" s="31">
        <v>2</v>
      </c>
      <c r="P104" s="10">
        <v>1.2</v>
      </c>
      <c r="Q104" s="10">
        <v>0.8</v>
      </c>
      <c r="R104" s="39"/>
    </row>
    <row r="105" spans="1:18" ht="24" customHeight="1">
      <c r="A105" s="25">
        <v>6</v>
      </c>
      <c r="B105" s="154"/>
      <c r="C105" s="26">
        <v>5</v>
      </c>
      <c r="D105" s="28" t="s">
        <v>54</v>
      </c>
      <c r="E105" s="6" t="s">
        <v>45</v>
      </c>
      <c r="F105" s="30" t="s">
        <v>37</v>
      </c>
      <c r="G105" s="30">
        <v>15</v>
      </c>
      <c r="H105" s="10">
        <v>10</v>
      </c>
      <c r="I105" s="10">
        <v>15</v>
      </c>
      <c r="J105" s="10"/>
      <c r="K105" s="10"/>
      <c r="L105" s="10"/>
      <c r="M105" s="10"/>
      <c r="N105" s="10">
        <v>10</v>
      </c>
      <c r="O105" s="10">
        <v>1</v>
      </c>
      <c r="P105" s="10">
        <v>0.6</v>
      </c>
      <c r="Q105" s="10">
        <v>0.4</v>
      </c>
      <c r="R105" s="39"/>
    </row>
    <row r="106" spans="1:18" ht="23.25" customHeight="1">
      <c r="A106" s="136">
        <v>7</v>
      </c>
      <c r="B106" s="154"/>
      <c r="C106" s="26">
        <v>5</v>
      </c>
      <c r="D106" s="69" t="s">
        <v>219</v>
      </c>
      <c r="E106" s="135" t="s">
        <v>220</v>
      </c>
      <c r="F106" s="30" t="s">
        <v>35</v>
      </c>
      <c r="G106" s="102">
        <v>75</v>
      </c>
      <c r="H106" s="103">
        <v>50</v>
      </c>
      <c r="I106" s="10">
        <v>30</v>
      </c>
      <c r="J106" s="10"/>
      <c r="K106" s="10"/>
      <c r="L106" s="10"/>
      <c r="M106" s="10"/>
      <c r="N106" s="10">
        <v>20</v>
      </c>
      <c r="O106" s="10">
        <v>2</v>
      </c>
      <c r="P106" s="10">
        <v>1.2</v>
      </c>
      <c r="Q106" s="10">
        <v>0.8</v>
      </c>
      <c r="R106" s="39"/>
    </row>
    <row r="107" spans="1:18" ht="27.75" customHeight="1">
      <c r="A107" s="136"/>
      <c r="B107" s="154"/>
      <c r="C107" s="40">
        <v>5</v>
      </c>
      <c r="D107" s="72" t="s">
        <v>221</v>
      </c>
      <c r="E107" s="138"/>
      <c r="F107" s="41" t="s">
        <v>35</v>
      </c>
      <c r="G107" s="139"/>
      <c r="H107" s="142"/>
      <c r="I107" s="42"/>
      <c r="J107" s="42"/>
      <c r="K107" s="42">
        <v>45</v>
      </c>
      <c r="L107" s="42"/>
      <c r="M107" s="42"/>
      <c r="N107" s="73">
        <v>30</v>
      </c>
      <c r="O107" s="73">
        <v>3</v>
      </c>
      <c r="P107" s="73">
        <v>1.7999999999999998</v>
      </c>
      <c r="Q107" s="73">
        <v>1.2000000000000002</v>
      </c>
      <c r="R107" s="43"/>
    </row>
    <row r="108" spans="1:18" ht="22.5" customHeight="1">
      <c r="A108" s="140">
        <v>8</v>
      </c>
      <c r="B108" s="154"/>
      <c r="C108" s="132">
        <v>5</v>
      </c>
      <c r="D108" s="74" t="s">
        <v>139</v>
      </c>
      <c r="E108" s="135" t="s">
        <v>138</v>
      </c>
      <c r="F108" s="30" t="s">
        <v>35</v>
      </c>
      <c r="G108" s="102">
        <v>45</v>
      </c>
      <c r="H108" s="133">
        <v>55</v>
      </c>
      <c r="I108" s="10">
        <v>30</v>
      </c>
      <c r="J108" s="10"/>
      <c r="K108" s="10"/>
      <c r="L108" s="10"/>
      <c r="M108" s="10"/>
      <c r="N108" s="10">
        <v>20</v>
      </c>
      <c r="O108" s="10">
        <v>2</v>
      </c>
      <c r="P108" s="10">
        <v>1.2</v>
      </c>
      <c r="Q108" s="10">
        <v>0.8</v>
      </c>
      <c r="R108" s="44"/>
    </row>
    <row r="109" spans="1:18" ht="22.5" customHeight="1">
      <c r="A109" s="141"/>
      <c r="B109" s="154"/>
      <c r="C109" s="132"/>
      <c r="D109" s="74" t="s">
        <v>140</v>
      </c>
      <c r="E109" s="135"/>
      <c r="F109" s="30" t="s">
        <v>35</v>
      </c>
      <c r="G109" s="102"/>
      <c r="H109" s="133"/>
      <c r="I109" s="10"/>
      <c r="J109" s="10"/>
      <c r="K109" s="10">
        <v>15</v>
      </c>
      <c r="L109" s="10"/>
      <c r="M109" s="10"/>
      <c r="N109" s="10">
        <v>35</v>
      </c>
      <c r="O109" s="10">
        <v>2</v>
      </c>
      <c r="P109" s="10">
        <v>0.6</v>
      </c>
      <c r="Q109" s="10">
        <v>1.4</v>
      </c>
      <c r="R109" s="44"/>
    </row>
    <row r="110" spans="1:18" ht="12.75" customHeight="1">
      <c r="A110" s="45"/>
      <c r="B110" s="154"/>
      <c r="C110" s="128" t="s">
        <v>20</v>
      </c>
      <c r="D110" s="128"/>
      <c r="E110" s="128"/>
      <c r="F110" s="129"/>
      <c r="G110" s="36">
        <f aca="true" t="shared" si="6" ref="G110:R110">SUM(G96:G109)</f>
        <v>360</v>
      </c>
      <c r="H110" s="36">
        <f t="shared" si="6"/>
        <v>350</v>
      </c>
      <c r="I110" s="36">
        <f t="shared" si="6"/>
        <v>165</v>
      </c>
      <c r="J110" s="36">
        <f t="shared" si="6"/>
        <v>30</v>
      </c>
      <c r="K110" s="36">
        <f t="shared" si="6"/>
        <v>135</v>
      </c>
      <c r="L110" s="36">
        <f t="shared" si="6"/>
        <v>30</v>
      </c>
      <c r="M110" s="36">
        <f t="shared" si="6"/>
        <v>0</v>
      </c>
      <c r="N110" s="36">
        <f t="shared" si="6"/>
        <v>350</v>
      </c>
      <c r="O110" s="36">
        <f t="shared" si="6"/>
        <v>30</v>
      </c>
      <c r="P110" s="46">
        <f t="shared" si="6"/>
        <v>15.999999999999995</v>
      </c>
      <c r="Q110" s="46">
        <f t="shared" si="6"/>
        <v>14.000000000000002</v>
      </c>
      <c r="R110" s="36">
        <f t="shared" si="6"/>
        <v>40</v>
      </c>
    </row>
    <row r="111" spans="1:18" ht="24.75" customHeight="1">
      <c r="A111" s="136">
        <v>1</v>
      </c>
      <c r="B111" s="154"/>
      <c r="C111" s="26">
        <v>6</v>
      </c>
      <c r="D111" s="75" t="s">
        <v>222</v>
      </c>
      <c r="E111" s="135" t="s">
        <v>223</v>
      </c>
      <c r="F111" s="30" t="s">
        <v>35</v>
      </c>
      <c r="G111" s="102">
        <v>30</v>
      </c>
      <c r="H111" s="133">
        <v>20</v>
      </c>
      <c r="I111" s="10">
        <v>15</v>
      </c>
      <c r="J111" s="10"/>
      <c r="K111" s="10"/>
      <c r="L111" s="10"/>
      <c r="M111" s="10"/>
      <c r="N111" s="10">
        <v>10</v>
      </c>
      <c r="O111" s="10">
        <v>1</v>
      </c>
      <c r="P111" s="10">
        <v>0.6</v>
      </c>
      <c r="Q111" s="10">
        <v>0.4</v>
      </c>
      <c r="R111" s="47"/>
    </row>
    <row r="112" spans="1:18" ht="24.75" customHeight="1">
      <c r="A112" s="136"/>
      <c r="B112" s="154"/>
      <c r="C112" s="26">
        <v>6</v>
      </c>
      <c r="D112" s="75" t="s">
        <v>224</v>
      </c>
      <c r="E112" s="135"/>
      <c r="F112" s="30" t="s">
        <v>35</v>
      </c>
      <c r="G112" s="102"/>
      <c r="H112" s="133"/>
      <c r="I112" s="10"/>
      <c r="J112" s="10">
        <v>15</v>
      </c>
      <c r="K112" s="10"/>
      <c r="L112" s="10"/>
      <c r="M112" s="10"/>
      <c r="N112" s="10">
        <v>10</v>
      </c>
      <c r="O112" s="10">
        <v>1</v>
      </c>
      <c r="P112" s="10">
        <v>0.6</v>
      </c>
      <c r="Q112" s="10">
        <v>0.4</v>
      </c>
      <c r="R112" s="47"/>
    </row>
    <row r="113" spans="1:18" ht="24" customHeight="1">
      <c r="A113" s="136">
        <v>2</v>
      </c>
      <c r="B113" s="154"/>
      <c r="C113" s="26">
        <v>6</v>
      </c>
      <c r="D113" s="69" t="s">
        <v>225</v>
      </c>
      <c r="E113" s="135" t="s">
        <v>220</v>
      </c>
      <c r="F113" s="30" t="s">
        <v>36</v>
      </c>
      <c r="G113" s="102">
        <v>60</v>
      </c>
      <c r="H113" s="133">
        <v>15</v>
      </c>
      <c r="I113" s="10">
        <v>15</v>
      </c>
      <c r="J113" s="10"/>
      <c r="K113" s="10"/>
      <c r="L113" s="10"/>
      <c r="M113" s="10"/>
      <c r="N113" s="10">
        <v>10</v>
      </c>
      <c r="O113" s="10">
        <v>1</v>
      </c>
      <c r="P113" s="10">
        <v>0.6</v>
      </c>
      <c r="Q113" s="10">
        <v>0.4</v>
      </c>
      <c r="R113" s="47"/>
    </row>
    <row r="114" spans="1:18" ht="27" customHeight="1">
      <c r="A114" s="136"/>
      <c r="B114" s="154"/>
      <c r="C114" s="26">
        <v>6</v>
      </c>
      <c r="D114" s="69" t="s">
        <v>226</v>
      </c>
      <c r="E114" s="135"/>
      <c r="F114" s="30" t="s">
        <v>35</v>
      </c>
      <c r="G114" s="102"/>
      <c r="H114" s="133"/>
      <c r="I114" s="10"/>
      <c r="J114" s="10"/>
      <c r="K114" s="10">
        <v>45</v>
      </c>
      <c r="L114" s="10"/>
      <c r="M114" s="10"/>
      <c r="N114" s="10">
        <v>5</v>
      </c>
      <c r="O114" s="10">
        <v>2</v>
      </c>
      <c r="P114" s="10">
        <v>1.8</v>
      </c>
      <c r="Q114" s="10">
        <v>0.2</v>
      </c>
      <c r="R114" s="47"/>
    </row>
    <row r="115" spans="1:18" ht="24" customHeight="1">
      <c r="A115" s="136">
        <v>3</v>
      </c>
      <c r="B115" s="154"/>
      <c r="C115" s="26">
        <v>6</v>
      </c>
      <c r="D115" s="6" t="s">
        <v>127</v>
      </c>
      <c r="E115" s="135" t="s">
        <v>128</v>
      </c>
      <c r="F115" s="30" t="s">
        <v>35</v>
      </c>
      <c r="G115" s="102">
        <v>60</v>
      </c>
      <c r="H115" s="133">
        <v>40</v>
      </c>
      <c r="I115" s="10">
        <v>30</v>
      </c>
      <c r="J115" s="10"/>
      <c r="K115" s="10"/>
      <c r="L115" s="10"/>
      <c r="M115" s="10"/>
      <c r="N115" s="10">
        <v>20</v>
      </c>
      <c r="O115" s="10">
        <v>2</v>
      </c>
      <c r="P115" s="10">
        <v>1.2</v>
      </c>
      <c r="Q115" s="10">
        <v>0.8</v>
      </c>
      <c r="R115" s="47"/>
    </row>
    <row r="116" spans="1:18" ht="21" customHeight="1">
      <c r="A116" s="136"/>
      <c r="B116" s="154"/>
      <c r="C116" s="26">
        <v>6</v>
      </c>
      <c r="D116" s="6" t="s">
        <v>129</v>
      </c>
      <c r="E116" s="135"/>
      <c r="F116" s="30" t="s">
        <v>35</v>
      </c>
      <c r="G116" s="102"/>
      <c r="H116" s="133"/>
      <c r="I116" s="10"/>
      <c r="J116" s="10"/>
      <c r="K116" s="10"/>
      <c r="L116" s="10">
        <v>30</v>
      </c>
      <c r="M116" s="10"/>
      <c r="N116" s="10">
        <v>20</v>
      </c>
      <c r="O116" s="10">
        <v>2</v>
      </c>
      <c r="P116" s="10">
        <v>1.2</v>
      </c>
      <c r="Q116" s="10">
        <v>0.8</v>
      </c>
      <c r="R116" s="47"/>
    </row>
    <row r="117" spans="1:18" ht="12.75" customHeight="1">
      <c r="A117" s="140">
        <v>4</v>
      </c>
      <c r="B117" s="154"/>
      <c r="C117" s="26">
        <v>6</v>
      </c>
      <c r="D117" s="29" t="s">
        <v>130</v>
      </c>
      <c r="E117" s="134" t="s">
        <v>46</v>
      </c>
      <c r="F117" s="30" t="s">
        <v>35</v>
      </c>
      <c r="G117" s="102">
        <v>30</v>
      </c>
      <c r="H117" s="133">
        <v>45</v>
      </c>
      <c r="I117" s="10">
        <v>15</v>
      </c>
      <c r="J117" s="10"/>
      <c r="K117" s="10"/>
      <c r="L117" s="10"/>
      <c r="M117" s="10"/>
      <c r="N117" s="10">
        <v>10</v>
      </c>
      <c r="O117" s="10">
        <v>1</v>
      </c>
      <c r="P117" s="10">
        <v>0.6</v>
      </c>
      <c r="Q117" s="10">
        <v>0.4</v>
      </c>
      <c r="R117" s="47"/>
    </row>
    <row r="118" spans="1:18" ht="12.75" customHeight="1">
      <c r="A118" s="141"/>
      <c r="B118" s="154"/>
      <c r="C118" s="26">
        <v>6</v>
      </c>
      <c r="D118" s="29" t="s">
        <v>131</v>
      </c>
      <c r="E118" s="134"/>
      <c r="F118" s="30" t="s">
        <v>35</v>
      </c>
      <c r="G118" s="102"/>
      <c r="H118" s="133"/>
      <c r="I118" s="10"/>
      <c r="J118" s="10"/>
      <c r="K118" s="10">
        <v>15</v>
      </c>
      <c r="L118" s="10"/>
      <c r="M118" s="10"/>
      <c r="N118" s="10">
        <v>35</v>
      </c>
      <c r="O118" s="10">
        <v>2</v>
      </c>
      <c r="P118" s="10">
        <v>0.6</v>
      </c>
      <c r="Q118" s="10">
        <v>1.4</v>
      </c>
      <c r="R118" s="10"/>
    </row>
    <row r="119" spans="1:18" ht="26.25" customHeight="1">
      <c r="A119" s="140">
        <v>5</v>
      </c>
      <c r="B119" s="154"/>
      <c r="C119" s="26">
        <v>6</v>
      </c>
      <c r="D119" s="69" t="s">
        <v>227</v>
      </c>
      <c r="E119" s="135" t="s">
        <v>132</v>
      </c>
      <c r="F119" s="68" t="s">
        <v>36</v>
      </c>
      <c r="G119" s="102">
        <v>60</v>
      </c>
      <c r="H119" s="133">
        <v>15</v>
      </c>
      <c r="I119" s="10">
        <v>15</v>
      </c>
      <c r="J119" s="10"/>
      <c r="K119" s="10"/>
      <c r="L119" s="10"/>
      <c r="M119" s="10"/>
      <c r="N119" s="10">
        <v>10</v>
      </c>
      <c r="O119" s="10">
        <v>1</v>
      </c>
      <c r="P119" s="10">
        <v>0.6</v>
      </c>
      <c r="Q119" s="10">
        <v>0.4</v>
      </c>
      <c r="R119" s="10"/>
    </row>
    <row r="120" spans="1:18" ht="23.25" customHeight="1">
      <c r="A120" s="141"/>
      <c r="B120" s="154"/>
      <c r="C120" s="26">
        <v>6</v>
      </c>
      <c r="D120" s="69" t="s">
        <v>228</v>
      </c>
      <c r="E120" s="135"/>
      <c r="F120" s="30" t="s">
        <v>35</v>
      </c>
      <c r="G120" s="102"/>
      <c r="H120" s="133"/>
      <c r="I120" s="10"/>
      <c r="J120" s="10"/>
      <c r="K120" s="10">
        <v>45</v>
      </c>
      <c r="L120" s="10"/>
      <c r="M120" s="10"/>
      <c r="N120" s="10">
        <v>5</v>
      </c>
      <c r="O120" s="10">
        <v>2</v>
      </c>
      <c r="P120" s="10">
        <v>1.8</v>
      </c>
      <c r="Q120" s="10">
        <v>0.2</v>
      </c>
      <c r="R120" s="10"/>
    </row>
    <row r="121" spans="1:18" ht="27.75" customHeight="1">
      <c r="A121" s="35">
        <v>6</v>
      </c>
      <c r="B121" s="154"/>
      <c r="C121" s="26">
        <v>6</v>
      </c>
      <c r="D121" s="48" t="s">
        <v>133</v>
      </c>
      <c r="E121" s="49" t="s">
        <v>87</v>
      </c>
      <c r="F121" s="30" t="s">
        <v>35</v>
      </c>
      <c r="G121" s="30">
        <v>0</v>
      </c>
      <c r="H121" s="10">
        <v>160</v>
      </c>
      <c r="I121" s="10"/>
      <c r="J121" s="10"/>
      <c r="K121" s="10"/>
      <c r="L121" s="10"/>
      <c r="M121" s="10">
        <v>0</v>
      </c>
      <c r="N121" s="10">
        <v>160</v>
      </c>
      <c r="O121" s="10">
        <v>6</v>
      </c>
      <c r="P121" s="10">
        <v>0</v>
      </c>
      <c r="Q121" s="10">
        <v>6</v>
      </c>
      <c r="R121" s="50"/>
    </row>
    <row r="122" spans="1:18" ht="23.25" customHeight="1">
      <c r="A122" s="140">
        <v>7</v>
      </c>
      <c r="B122" s="154"/>
      <c r="C122" s="132">
        <v>6</v>
      </c>
      <c r="D122" s="74" t="s">
        <v>142</v>
      </c>
      <c r="E122" s="135" t="s">
        <v>141</v>
      </c>
      <c r="F122" s="30" t="s">
        <v>36</v>
      </c>
      <c r="G122" s="133">
        <v>60</v>
      </c>
      <c r="H122" s="133">
        <v>65</v>
      </c>
      <c r="I122" s="10">
        <v>30</v>
      </c>
      <c r="J122" s="10"/>
      <c r="K122" s="10"/>
      <c r="L122" s="10"/>
      <c r="M122" s="10"/>
      <c r="N122" s="10">
        <v>20</v>
      </c>
      <c r="O122" s="10">
        <v>2</v>
      </c>
      <c r="P122" s="10">
        <v>1.2</v>
      </c>
      <c r="Q122" s="10">
        <v>0.8</v>
      </c>
      <c r="R122" s="47"/>
    </row>
    <row r="123" spans="1:18" ht="24.75" customHeight="1">
      <c r="A123" s="141"/>
      <c r="B123" s="154"/>
      <c r="C123" s="132"/>
      <c r="D123" s="74" t="s">
        <v>143</v>
      </c>
      <c r="E123" s="135"/>
      <c r="F123" s="30" t="s">
        <v>35</v>
      </c>
      <c r="G123" s="133"/>
      <c r="H123" s="133"/>
      <c r="I123" s="10"/>
      <c r="J123" s="10"/>
      <c r="K123" s="10"/>
      <c r="L123" s="10">
        <v>30</v>
      </c>
      <c r="M123" s="10"/>
      <c r="N123" s="10">
        <v>45</v>
      </c>
      <c r="O123" s="10">
        <v>3</v>
      </c>
      <c r="P123" s="10">
        <v>1.2</v>
      </c>
      <c r="Q123" s="10">
        <v>1.8</v>
      </c>
      <c r="R123" s="47"/>
    </row>
    <row r="124" spans="1:18" ht="21" customHeight="1">
      <c r="A124" s="140">
        <v>8</v>
      </c>
      <c r="B124" s="154"/>
      <c r="C124" s="132">
        <v>6</v>
      </c>
      <c r="D124" s="74" t="s">
        <v>145</v>
      </c>
      <c r="E124" s="135" t="s">
        <v>144</v>
      </c>
      <c r="F124" s="30" t="s">
        <v>36</v>
      </c>
      <c r="G124" s="133">
        <v>45</v>
      </c>
      <c r="H124" s="133">
        <v>55</v>
      </c>
      <c r="I124" s="10">
        <v>15</v>
      </c>
      <c r="J124" s="10"/>
      <c r="K124" s="10"/>
      <c r="L124" s="10"/>
      <c r="M124" s="10"/>
      <c r="N124" s="10">
        <v>35</v>
      </c>
      <c r="O124" s="10">
        <v>2</v>
      </c>
      <c r="P124" s="10">
        <v>0.6</v>
      </c>
      <c r="Q124" s="10">
        <v>1.4</v>
      </c>
      <c r="R124" s="47"/>
    </row>
    <row r="125" spans="1:18" ht="22.5" customHeight="1">
      <c r="A125" s="141"/>
      <c r="B125" s="154"/>
      <c r="C125" s="132"/>
      <c r="D125" s="74" t="s">
        <v>146</v>
      </c>
      <c r="E125" s="135"/>
      <c r="F125" s="30" t="s">
        <v>35</v>
      </c>
      <c r="G125" s="133"/>
      <c r="H125" s="133"/>
      <c r="I125" s="10"/>
      <c r="J125" s="10"/>
      <c r="K125" s="10">
        <v>30</v>
      </c>
      <c r="L125" s="10"/>
      <c r="M125" s="10"/>
      <c r="N125" s="10">
        <v>20</v>
      </c>
      <c r="O125" s="10">
        <v>2</v>
      </c>
      <c r="P125" s="10">
        <v>1.2</v>
      </c>
      <c r="Q125" s="10">
        <v>0.8</v>
      </c>
      <c r="R125" s="47"/>
    </row>
    <row r="126" spans="1:18" ht="12.75" customHeight="1">
      <c r="A126" s="45"/>
      <c r="B126" s="155"/>
      <c r="C126" s="128" t="s">
        <v>21</v>
      </c>
      <c r="D126" s="128"/>
      <c r="E126" s="128"/>
      <c r="F126" s="129"/>
      <c r="G126" s="36">
        <f aca="true" t="shared" si="7" ref="G126:R126">SUM(G111:G125)</f>
        <v>345</v>
      </c>
      <c r="H126" s="36">
        <f t="shared" si="7"/>
        <v>415</v>
      </c>
      <c r="I126" s="36">
        <f t="shared" si="7"/>
        <v>135</v>
      </c>
      <c r="J126" s="36">
        <f t="shared" si="7"/>
        <v>15</v>
      </c>
      <c r="K126" s="36">
        <f t="shared" si="7"/>
        <v>135</v>
      </c>
      <c r="L126" s="36">
        <f t="shared" si="7"/>
        <v>60</v>
      </c>
      <c r="M126" s="36">
        <f t="shared" si="7"/>
        <v>0</v>
      </c>
      <c r="N126" s="36">
        <f t="shared" si="7"/>
        <v>415</v>
      </c>
      <c r="O126" s="36">
        <f t="shared" si="7"/>
        <v>30</v>
      </c>
      <c r="P126" s="36">
        <f t="shared" si="7"/>
        <v>13.799999999999997</v>
      </c>
      <c r="Q126" s="36">
        <f t="shared" si="7"/>
        <v>16.200000000000003</v>
      </c>
      <c r="R126" s="36">
        <f t="shared" si="7"/>
        <v>0</v>
      </c>
    </row>
    <row r="127" spans="1:18" ht="12.75" customHeight="1">
      <c r="A127" s="130" t="s">
        <v>22</v>
      </c>
      <c r="B127" s="131"/>
      <c r="C127" s="131"/>
      <c r="D127" s="131"/>
      <c r="E127" s="131"/>
      <c r="F127" s="131"/>
      <c r="G127" s="37">
        <f aca="true" t="shared" si="8" ref="G127:R127">SUM(G110+G126)</f>
        <v>705</v>
      </c>
      <c r="H127" s="37">
        <f t="shared" si="8"/>
        <v>765</v>
      </c>
      <c r="I127" s="37">
        <f t="shared" si="8"/>
        <v>300</v>
      </c>
      <c r="J127" s="37">
        <f t="shared" si="8"/>
        <v>45</v>
      </c>
      <c r="K127" s="37">
        <f t="shared" si="8"/>
        <v>270</v>
      </c>
      <c r="L127" s="37">
        <f t="shared" si="8"/>
        <v>90</v>
      </c>
      <c r="M127" s="37">
        <f t="shared" si="8"/>
        <v>0</v>
      </c>
      <c r="N127" s="37">
        <f t="shared" si="8"/>
        <v>765</v>
      </c>
      <c r="O127" s="37">
        <f t="shared" si="8"/>
        <v>60</v>
      </c>
      <c r="P127" s="37">
        <f t="shared" si="8"/>
        <v>29.79999999999999</v>
      </c>
      <c r="Q127" s="37">
        <f t="shared" si="8"/>
        <v>30.200000000000003</v>
      </c>
      <c r="R127" s="37">
        <f t="shared" si="8"/>
        <v>40</v>
      </c>
    </row>
    <row r="128" spans="1:18" ht="12.75" customHeight="1">
      <c r="A128" s="30">
        <v>1</v>
      </c>
      <c r="B128" s="108" t="s">
        <v>47</v>
      </c>
      <c r="C128" s="26">
        <v>7</v>
      </c>
      <c r="D128" s="28" t="s">
        <v>134</v>
      </c>
      <c r="E128" s="6" t="s">
        <v>48</v>
      </c>
      <c r="F128" s="30" t="s">
        <v>35</v>
      </c>
      <c r="G128" s="30">
        <v>30</v>
      </c>
      <c r="H128" s="10">
        <v>70</v>
      </c>
      <c r="I128" s="10"/>
      <c r="J128" s="10">
        <v>30</v>
      </c>
      <c r="K128" s="10"/>
      <c r="L128" s="10"/>
      <c r="M128" s="10"/>
      <c r="N128" s="10">
        <v>70</v>
      </c>
      <c r="O128" s="10">
        <v>4</v>
      </c>
      <c r="P128" s="10">
        <v>1.2</v>
      </c>
      <c r="Q128" s="10">
        <v>2.8</v>
      </c>
      <c r="R128" s="25"/>
    </row>
    <row r="129" spans="1:18" ht="12.75" customHeight="1">
      <c r="A129" s="30">
        <v>2</v>
      </c>
      <c r="B129" s="108"/>
      <c r="C129" s="26">
        <v>7</v>
      </c>
      <c r="D129" s="28" t="s">
        <v>55</v>
      </c>
      <c r="E129" s="7" t="s">
        <v>49</v>
      </c>
      <c r="F129" s="30" t="s">
        <v>135</v>
      </c>
      <c r="G129" s="30">
        <v>0</v>
      </c>
      <c r="H129" s="10">
        <v>225</v>
      </c>
      <c r="I129" s="10"/>
      <c r="J129" s="10"/>
      <c r="K129" s="10"/>
      <c r="L129" s="28"/>
      <c r="M129" s="28"/>
      <c r="N129" s="10">
        <v>225</v>
      </c>
      <c r="O129" s="10">
        <v>15</v>
      </c>
      <c r="P129" s="10">
        <v>6</v>
      </c>
      <c r="Q129" s="10">
        <v>9</v>
      </c>
      <c r="R129" s="25">
        <v>150</v>
      </c>
    </row>
    <row r="130" spans="1:18" ht="40.5" customHeight="1">
      <c r="A130" s="30">
        <v>3</v>
      </c>
      <c r="B130" s="108"/>
      <c r="C130" s="26">
        <v>7</v>
      </c>
      <c r="D130" s="75" t="s">
        <v>229</v>
      </c>
      <c r="E130" s="13" t="s">
        <v>230</v>
      </c>
      <c r="F130" s="30" t="s">
        <v>35</v>
      </c>
      <c r="G130" s="30">
        <v>30</v>
      </c>
      <c r="H130" s="10">
        <v>20</v>
      </c>
      <c r="I130" s="10">
        <v>30</v>
      </c>
      <c r="J130" s="10"/>
      <c r="K130" s="10"/>
      <c r="L130" s="28"/>
      <c r="M130" s="28"/>
      <c r="N130" s="10">
        <v>20</v>
      </c>
      <c r="O130" s="10">
        <v>2</v>
      </c>
      <c r="P130" s="10">
        <v>1.2</v>
      </c>
      <c r="Q130" s="10">
        <v>0.8</v>
      </c>
      <c r="R130" s="44"/>
    </row>
    <row r="131" spans="1:18" ht="25.5" customHeight="1">
      <c r="A131" s="139">
        <v>4</v>
      </c>
      <c r="B131" s="108"/>
      <c r="C131" s="26">
        <v>7</v>
      </c>
      <c r="D131" s="74" t="s">
        <v>148</v>
      </c>
      <c r="E131" s="135" t="s">
        <v>147</v>
      </c>
      <c r="F131" s="30" t="s">
        <v>35</v>
      </c>
      <c r="G131" s="133">
        <v>45</v>
      </c>
      <c r="H131" s="133">
        <v>55</v>
      </c>
      <c r="I131" s="10">
        <v>15</v>
      </c>
      <c r="J131" s="10"/>
      <c r="K131" s="10"/>
      <c r="L131" s="10"/>
      <c r="M131" s="10"/>
      <c r="N131" s="10">
        <v>35</v>
      </c>
      <c r="O131" s="10">
        <v>2</v>
      </c>
      <c r="P131" s="10">
        <v>0.6</v>
      </c>
      <c r="Q131" s="10">
        <v>1.4</v>
      </c>
      <c r="R131" s="47"/>
    </row>
    <row r="132" spans="1:18" ht="26.25" customHeight="1">
      <c r="A132" s="152"/>
      <c r="B132" s="108"/>
      <c r="C132" s="26">
        <v>7</v>
      </c>
      <c r="D132" s="74" t="s">
        <v>149</v>
      </c>
      <c r="E132" s="135"/>
      <c r="F132" s="30" t="s">
        <v>35</v>
      </c>
      <c r="G132" s="133"/>
      <c r="H132" s="133"/>
      <c r="I132" s="10"/>
      <c r="J132" s="10"/>
      <c r="K132" s="10">
        <v>30</v>
      </c>
      <c r="L132" s="10"/>
      <c r="M132" s="10"/>
      <c r="N132" s="10">
        <v>20</v>
      </c>
      <c r="O132" s="10">
        <v>2</v>
      </c>
      <c r="P132" s="10">
        <v>1.2</v>
      </c>
      <c r="Q132" s="10">
        <v>0.8</v>
      </c>
      <c r="R132" s="47"/>
    </row>
    <row r="133" spans="1:18" ht="21.75" customHeight="1">
      <c r="A133" s="139">
        <v>5</v>
      </c>
      <c r="B133" s="108"/>
      <c r="C133" s="132">
        <v>7</v>
      </c>
      <c r="D133" s="74" t="s">
        <v>151</v>
      </c>
      <c r="E133" s="135" t="s">
        <v>150</v>
      </c>
      <c r="F133" s="30" t="s">
        <v>36</v>
      </c>
      <c r="G133" s="102">
        <v>60</v>
      </c>
      <c r="H133" s="102">
        <v>65</v>
      </c>
      <c r="I133" s="25">
        <v>30</v>
      </c>
      <c r="J133" s="25"/>
      <c r="K133" s="10"/>
      <c r="L133" s="28"/>
      <c r="M133" s="28"/>
      <c r="N133" s="10">
        <v>45</v>
      </c>
      <c r="O133" s="10">
        <v>3</v>
      </c>
      <c r="P133" s="10">
        <v>1.2</v>
      </c>
      <c r="Q133" s="10">
        <v>1.8</v>
      </c>
      <c r="R133" s="44"/>
    </row>
    <row r="134" spans="1:18" ht="22.5" customHeight="1">
      <c r="A134" s="152"/>
      <c r="B134" s="108"/>
      <c r="C134" s="132"/>
      <c r="D134" s="74" t="s">
        <v>152</v>
      </c>
      <c r="E134" s="135"/>
      <c r="F134" s="30" t="s">
        <v>35</v>
      </c>
      <c r="G134" s="102"/>
      <c r="H134" s="102"/>
      <c r="I134" s="25"/>
      <c r="J134" s="25"/>
      <c r="K134" s="10">
        <v>30</v>
      </c>
      <c r="L134" s="28"/>
      <c r="M134" s="28"/>
      <c r="N134" s="10">
        <v>20</v>
      </c>
      <c r="O134" s="10">
        <v>2</v>
      </c>
      <c r="P134" s="10">
        <v>1.2</v>
      </c>
      <c r="Q134" s="10">
        <v>0.8</v>
      </c>
      <c r="R134" s="44"/>
    </row>
    <row r="135" spans="1:18" ht="12.75" customHeight="1">
      <c r="A135" s="45"/>
      <c r="B135" s="132"/>
      <c r="C135" s="128" t="s">
        <v>44</v>
      </c>
      <c r="D135" s="128"/>
      <c r="E135" s="128"/>
      <c r="F135" s="129"/>
      <c r="G135" s="36">
        <f aca="true" t="shared" si="9" ref="G135:R135">SUM(G128:G134)</f>
        <v>165</v>
      </c>
      <c r="H135" s="36">
        <f t="shared" si="9"/>
        <v>435</v>
      </c>
      <c r="I135" s="36">
        <f t="shared" si="9"/>
        <v>75</v>
      </c>
      <c r="J135" s="36">
        <f t="shared" si="9"/>
        <v>30</v>
      </c>
      <c r="K135" s="36">
        <f t="shared" si="9"/>
        <v>60</v>
      </c>
      <c r="L135" s="36">
        <f t="shared" si="9"/>
        <v>0</v>
      </c>
      <c r="M135" s="36">
        <f t="shared" si="9"/>
        <v>0</v>
      </c>
      <c r="N135" s="36">
        <f t="shared" si="9"/>
        <v>435</v>
      </c>
      <c r="O135" s="36">
        <f t="shared" si="9"/>
        <v>30</v>
      </c>
      <c r="P135" s="36">
        <f t="shared" si="9"/>
        <v>12.599999999999998</v>
      </c>
      <c r="Q135" s="36">
        <f t="shared" si="9"/>
        <v>17.400000000000002</v>
      </c>
      <c r="R135" s="36">
        <f t="shared" si="9"/>
        <v>150</v>
      </c>
    </row>
    <row r="136" spans="1:18" ht="12.75" customHeight="1">
      <c r="A136" s="130" t="s">
        <v>81</v>
      </c>
      <c r="B136" s="131"/>
      <c r="C136" s="131"/>
      <c r="D136" s="131"/>
      <c r="E136" s="131"/>
      <c r="F136" s="131"/>
      <c r="G136" s="51">
        <f>SUM(G135)</f>
        <v>165</v>
      </c>
      <c r="H136" s="51">
        <f aca="true" t="shared" si="10" ref="H136:R136">SUM(H135)</f>
        <v>435</v>
      </c>
      <c r="I136" s="51">
        <f t="shared" si="10"/>
        <v>75</v>
      </c>
      <c r="J136" s="51">
        <f t="shared" si="10"/>
        <v>30</v>
      </c>
      <c r="K136" s="51">
        <f t="shared" si="10"/>
        <v>60</v>
      </c>
      <c r="L136" s="51">
        <f t="shared" si="10"/>
        <v>0</v>
      </c>
      <c r="M136" s="51">
        <f t="shared" si="10"/>
        <v>0</v>
      </c>
      <c r="N136" s="51">
        <f t="shared" si="10"/>
        <v>435</v>
      </c>
      <c r="O136" s="51">
        <f t="shared" si="10"/>
        <v>30</v>
      </c>
      <c r="P136" s="51">
        <f t="shared" si="10"/>
        <v>12.599999999999998</v>
      </c>
      <c r="Q136" s="51">
        <f t="shared" si="10"/>
        <v>17.400000000000002</v>
      </c>
      <c r="R136" s="51">
        <f t="shared" si="10"/>
        <v>150</v>
      </c>
    </row>
    <row r="137" spans="1:18" ht="12.75" customHeight="1">
      <c r="A137" s="157" t="s">
        <v>14</v>
      </c>
      <c r="B137" s="158"/>
      <c r="C137" s="158"/>
      <c r="D137" s="158"/>
      <c r="E137" s="158"/>
      <c r="F137" s="158"/>
      <c r="G137" s="52">
        <f aca="true" t="shared" si="11" ref="G137:R137">SUM(G136,G127,G95,G57)</f>
        <v>2400</v>
      </c>
      <c r="H137" s="52">
        <f t="shared" si="11"/>
        <v>2640</v>
      </c>
      <c r="I137" s="52">
        <f t="shared" si="11"/>
        <v>975</v>
      </c>
      <c r="J137" s="52">
        <f t="shared" si="11"/>
        <v>645</v>
      </c>
      <c r="K137" s="52">
        <f t="shared" si="11"/>
        <v>615</v>
      </c>
      <c r="L137" s="52">
        <f t="shared" si="11"/>
        <v>165</v>
      </c>
      <c r="M137" s="52">
        <f t="shared" si="11"/>
        <v>0</v>
      </c>
      <c r="N137" s="52">
        <f t="shared" si="11"/>
        <v>2640</v>
      </c>
      <c r="O137" s="52">
        <f t="shared" si="11"/>
        <v>210</v>
      </c>
      <c r="P137" s="52">
        <f t="shared" si="11"/>
        <v>105.6</v>
      </c>
      <c r="Q137" s="52">
        <f t="shared" si="11"/>
        <v>104.4</v>
      </c>
      <c r="R137" s="52">
        <f t="shared" si="11"/>
        <v>330</v>
      </c>
    </row>
    <row r="138" spans="1:14" ht="12.75" customHeight="1">
      <c r="A138" s="108" t="s">
        <v>84</v>
      </c>
      <c r="B138" s="109"/>
      <c r="C138" s="109"/>
      <c r="D138" s="109"/>
      <c r="E138" s="109"/>
      <c r="F138" s="109"/>
      <c r="G138" s="53">
        <f>SUM(R137)</f>
        <v>330</v>
      </c>
      <c r="H138" s="54"/>
      <c r="I138" s="55"/>
      <c r="J138" s="55"/>
      <c r="K138" s="55"/>
      <c r="L138" s="55"/>
      <c r="M138" s="55"/>
      <c r="N138" s="55"/>
    </row>
    <row r="139" spans="1:14" ht="12.75" customHeight="1">
      <c r="A139" s="108" t="s">
        <v>85</v>
      </c>
      <c r="B139" s="109"/>
      <c r="C139" s="109"/>
      <c r="D139" s="109"/>
      <c r="E139" s="109"/>
      <c r="F139" s="109"/>
      <c r="G139" s="53">
        <f>SUM(G137:G138)</f>
        <v>2730</v>
      </c>
      <c r="H139" s="55"/>
      <c r="I139" s="55"/>
      <c r="J139" s="55"/>
      <c r="K139" s="55"/>
      <c r="L139" s="55"/>
      <c r="M139" s="55"/>
      <c r="N139" s="55"/>
    </row>
    <row r="140" spans="1:14" ht="12.75" customHeight="1">
      <c r="A140" s="56"/>
      <c r="B140" s="56"/>
      <c r="C140" s="56"/>
      <c r="D140" s="56"/>
      <c r="E140" s="56"/>
      <c r="F140" s="56"/>
      <c r="G140" s="57"/>
      <c r="H140" s="58"/>
      <c r="I140" s="55"/>
      <c r="J140" s="55"/>
      <c r="K140" s="55"/>
      <c r="L140" s="55"/>
      <c r="M140" s="55"/>
      <c r="N140" s="55"/>
    </row>
    <row r="141" spans="1:14" ht="12.75" customHeight="1">
      <c r="A141" s="108" t="s">
        <v>154</v>
      </c>
      <c r="B141" s="109"/>
      <c r="C141" s="109"/>
      <c r="D141" s="109"/>
      <c r="E141" s="109"/>
      <c r="F141" s="109"/>
      <c r="G141" s="59">
        <f>G137+H121+H93+H55</f>
        <v>2880</v>
      </c>
      <c r="H141" s="55"/>
      <c r="I141" s="55"/>
      <c r="J141" s="55"/>
      <c r="K141" s="55"/>
      <c r="L141" s="55"/>
      <c r="M141" s="55"/>
      <c r="N141" s="55"/>
    </row>
    <row r="142" spans="1:14" ht="12.75" customHeight="1">
      <c r="A142" s="60"/>
      <c r="B142" s="60"/>
      <c r="C142" s="60"/>
      <c r="D142" s="60"/>
      <c r="E142" s="60"/>
      <c r="F142" s="60"/>
      <c r="G142" s="55"/>
      <c r="H142" s="55"/>
      <c r="I142" s="55"/>
      <c r="J142" s="55"/>
      <c r="K142" s="55"/>
      <c r="L142" s="55"/>
      <c r="M142" s="55"/>
      <c r="N142" s="55"/>
    </row>
    <row r="143" spans="1:17" ht="12.75" customHeight="1">
      <c r="A143" s="127" t="s">
        <v>173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</row>
    <row r="144" spans="1:14" ht="6" customHeight="1">
      <c r="A144" s="61"/>
      <c r="B144" s="61"/>
      <c r="C144" s="61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</row>
    <row r="145" ht="12.75" customHeight="1">
      <c r="A145" s="16" t="s">
        <v>5</v>
      </c>
    </row>
    <row r="146" ht="12.75" customHeight="1">
      <c r="A146" s="16" t="s">
        <v>174</v>
      </c>
    </row>
    <row r="147" ht="12.75" customHeight="1">
      <c r="A147" s="16" t="s">
        <v>175</v>
      </c>
    </row>
    <row r="148" ht="12.75" customHeight="1">
      <c r="A148" s="16" t="s">
        <v>176</v>
      </c>
    </row>
    <row r="149" ht="8.25" customHeight="1"/>
    <row r="150" spans="1:18" ht="11.25" customHeight="1">
      <c r="A150" s="62" t="s">
        <v>177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9" ht="12" customHeight="1">
      <c r="A151" s="63" t="s">
        <v>61</v>
      </c>
      <c r="B151" s="64"/>
      <c r="C151" s="64"/>
      <c r="D151" s="64"/>
      <c r="E151" s="64"/>
      <c r="F151" s="64"/>
      <c r="G151" s="64"/>
      <c r="H151" s="64"/>
      <c r="I151" s="64"/>
    </row>
    <row r="152" ht="13.5" customHeight="1"/>
    <row r="153" ht="12.75" customHeight="1">
      <c r="A153" s="16" t="s">
        <v>25</v>
      </c>
    </row>
    <row r="154" spans="1:14" ht="15.75" customHeight="1">
      <c r="A154" s="159" t="s">
        <v>243</v>
      </c>
      <c r="B154" s="160"/>
      <c r="C154" s="160"/>
      <c r="D154" s="160"/>
      <c r="E154" s="161"/>
      <c r="F154" s="126" t="s">
        <v>26</v>
      </c>
      <c r="G154" s="126"/>
      <c r="H154" s="126"/>
      <c r="I154" s="126"/>
      <c r="J154" s="126"/>
      <c r="K154" s="126" t="s">
        <v>62</v>
      </c>
      <c r="L154" s="126"/>
      <c r="M154" s="126"/>
      <c r="N154" s="126"/>
    </row>
    <row r="155" spans="1:14" ht="39.75" customHeight="1">
      <c r="A155" s="162"/>
      <c r="B155" s="163"/>
      <c r="C155" s="163"/>
      <c r="D155" s="163"/>
      <c r="E155" s="164"/>
      <c r="F155" s="126" t="s">
        <v>63</v>
      </c>
      <c r="G155" s="126"/>
      <c r="H155" s="126" t="s">
        <v>28</v>
      </c>
      <c r="I155" s="126"/>
      <c r="J155" s="126"/>
      <c r="K155" s="84" t="s">
        <v>62</v>
      </c>
      <c r="L155" s="85"/>
      <c r="M155" s="84" t="s">
        <v>29</v>
      </c>
      <c r="N155" s="85"/>
    </row>
    <row r="156" spans="1:14" ht="13.5" customHeight="1">
      <c r="A156" s="104" t="s">
        <v>213</v>
      </c>
      <c r="B156" s="105"/>
      <c r="C156" s="105"/>
      <c r="D156" s="105"/>
      <c r="E156" s="106"/>
      <c r="F156" s="91">
        <v>60</v>
      </c>
      <c r="G156" s="92"/>
      <c r="H156" s="88">
        <f>F156/G137</f>
        <v>0.025</v>
      </c>
      <c r="I156" s="107"/>
      <c r="J156" s="89"/>
      <c r="K156" s="91">
        <v>5</v>
      </c>
      <c r="L156" s="92"/>
      <c r="M156" s="88">
        <f>K156/O137</f>
        <v>0.023809523809523808</v>
      </c>
      <c r="N156" s="89"/>
    </row>
    <row r="157" spans="1:14" ht="14.25" customHeight="1">
      <c r="A157" s="104" t="s">
        <v>208</v>
      </c>
      <c r="B157" s="105"/>
      <c r="C157" s="105"/>
      <c r="D157" s="105"/>
      <c r="E157" s="106"/>
      <c r="F157" s="91">
        <v>90</v>
      </c>
      <c r="G157" s="92"/>
      <c r="H157" s="88">
        <f>F157/G137</f>
        <v>0.0375</v>
      </c>
      <c r="I157" s="107"/>
      <c r="J157" s="89"/>
      <c r="K157" s="91">
        <v>8</v>
      </c>
      <c r="L157" s="92"/>
      <c r="M157" s="88">
        <f>K157/O137</f>
        <v>0.0380952380952381</v>
      </c>
      <c r="N157" s="89"/>
    </row>
    <row r="158" spans="1:14" ht="12.75" customHeight="1">
      <c r="A158" s="104" t="s">
        <v>198</v>
      </c>
      <c r="B158" s="105"/>
      <c r="C158" s="105"/>
      <c r="D158" s="105"/>
      <c r="E158" s="106"/>
      <c r="F158" s="91">
        <v>60</v>
      </c>
      <c r="G158" s="92"/>
      <c r="H158" s="88">
        <f>F158/G137</f>
        <v>0.025</v>
      </c>
      <c r="I158" s="107"/>
      <c r="J158" s="89"/>
      <c r="K158" s="91">
        <v>4</v>
      </c>
      <c r="L158" s="92"/>
      <c r="M158" s="88">
        <f>K158/O137</f>
        <v>0.01904761904761905</v>
      </c>
      <c r="N158" s="89"/>
    </row>
    <row r="159" spans="1:14" ht="21" customHeight="1">
      <c r="A159" s="104" t="s">
        <v>230</v>
      </c>
      <c r="B159" s="105"/>
      <c r="C159" s="105"/>
      <c r="D159" s="105"/>
      <c r="E159" s="106"/>
      <c r="F159" s="91">
        <v>30</v>
      </c>
      <c r="G159" s="92"/>
      <c r="H159" s="88">
        <f>F159/G137</f>
        <v>0.0125</v>
      </c>
      <c r="I159" s="107"/>
      <c r="J159" s="89"/>
      <c r="K159" s="91">
        <v>2</v>
      </c>
      <c r="L159" s="92"/>
      <c r="M159" s="88">
        <f>K159/O137</f>
        <v>0.009523809523809525</v>
      </c>
      <c r="N159" s="89"/>
    </row>
    <row r="160" spans="1:14" ht="18.75" customHeight="1">
      <c r="A160" s="104" t="s">
        <v>223</v>
      </c>
      <c r="B160" s="105"/>
      <c r="C160" s="105"/>
      <c r="D160" s="105"/>
      <c r="E160" s="106"/>
      <c r="F160" s="91">
        <v>30</v>
      </c>
      <c r="G160" s="92"/>
      <c r="H160" s="88">
        <f>F160/G137</f>
        <v>0.0125</v>
      </c>
      <c r="I160" s="107"/>
      <c r="J160" s="89"/>
      <c r="K160" s="91">
        <v>2</v>
      </c>
      <c r="L160" s="92"/>
      <c r="M160" s="88">
        <f>K160/O137</f>
        <v>0.009523809523809525</v>
      </c>
      <c r="N160" s="89"/>
    </row>
    <row r="161" spans="1:14" ht="10.5" customHeight="1">
      <c r="A161" s="104" t="s">
        <v>102</v>
      </c>
      <c r="B161" s="105"/>
      <c r="C161" s="105"/>
      <c r="D161" s="105"/>
      <c r="E161" s="106"/>
      <c r="F161" s="91">
        <v>45</v>
      </c>
      <c r="G161" s="92"/>
      <c r="H161" s="88">
        <f>F161/G137</f>
        <v>0.01875</v>
      </c>
      <c r="I161" s="107"/>
      <c r="J161" s="89"/>
      <c r="K161" s="91">
        <v>2</v>
      </c>
      <c r="L161" s="92"/>
      <c r="M161" s="88">
        <f>K161/O137</f>
        <v>0.009523809523809525</v>
      </c>
      <c r="N161" s="89"/>
    </row>
    <row r="162" spans="1:14" ht="24.75" customHeight="1">
      <c r="A162" s="104" t="s">
        <v>106</v>
      </c>
      <c r="B162" s="105"/>
      <c r="C162" s="105"/>
      <c r="D162" s="105"/>
      <c r="E162" s="106"/>
      <c r="F162" s="91">
        <v>60</v>
      </c>
      <c r="G162" s="92"/>
      <c r="H162" s="88">
        <f>F162/G137</f>
        <v>0.025</v>
      </c>
      <c r="I162" s="107"/>
      <c r="J162" s="89"/>
      <c r="K162" s="91">
        <v>3</v>
      </c>
      <c r="L162" s="92"/>
      <c r="M162" s="88">
        <f>K162/O137</f>
        <v>0.014285714285714285</v>
      </c>
      <c r="N162" s="89"/>
    </row>
    <row r="163" spans="1:14" ht="18" customHeight="1">
      <c r="A163" s="104" t="s">
        <v>118</v>
      </c>
      <c r="B163" s="105"/>
      <c r="C163" s="105"/>
      <c r="D163" s="105"/>
      <c r="E163" s="106"/>
      <c r="F163" s="91">
        <v>30</v>
      </c>
      <c r="G163" s="92"/>
      <c r="H163" s="88">
        <f>F163/G137</f>
        <v>0.0125</v>
      </c>
      <c r="I163" s="107"/>
      <c r="J163" s="89"/>
      <c r="K163" s="91">
        <v>2</v>
      </c>
      <c r="L163" s="92"/>
      <c r="M163" s="88">
        <f>K163/O137</f>
        <v>0.009523809523809525</v>
      </c>
      <c r="N163" s="89"/>
    </row>
    <row r="164" spans="1:14" ht="24" customHeight="1">
      <c r="A164" s="104" t="s">
        <v>121</v>
      </c>
      <c r="B164" s="105"/>
      <c r="C164" s="105"/>
      <c r="D164" s="105"/>
      <c r="E164" s="106"/>
      <c r="F164" s="91">
        <v>45</v>
      </c>
      <c r="G164" s="92"/>
      <c r="H164" s="88">
        <f>F164/G137</f>
        <v>0.01875</v>
      </c>
      <c r="I164" s="107"/>
      <c r="J164" s="89"/>
      <c r="K164" s="91">
        <v>2</v>
      </c>
      <c r="L164" s="92"/>
      <c r="M164" s="88">
        <f>K164/O137</f>
        <v>0.009523809523809525</v>
      </c>
      <c r="N164" s="89"/>
    </row>
    <row r="165" spans="1:14" ht="18.75" customHeight="1">
      <c r="A165" s="104" t="s">
        <v>126</v>
      </c>
      <c r="B165" s="105"/>
      <c r="C165" s="105"/>
      <c r="D165" s="105"/>
      <c r="E165" s="106"/>
      <c r="F165" s="91">
        <v>120</v>
      </c>
      <c r="G165" s="92"/>
      <c r="H165" s="88">
        <f>F165/G137</f>
        <v>0.05</v>
      </c>
      <c r="I165" s="107"/>
      <c r="J165" s="89"/>
      <c r="K165" s="91">
        <v>8</v>
      </c>
      <c r="L165" s="92"/>
      <c r="M165" s="88">
        <f>K165/O137</f>
        <v>0.0380952380952381</v>
      </c>
      <c r="N165" s="89"/>
    </row>
    <row r="166" spans="1:14" ht="15.75" customHeight="1">
      <c r="A166" s="104" t="s">
        <v>128</v>
      </c>
      <c r="B166" s="105"/>
      <c r="C166" s="105"/>
      <c r="D166" s="105"/>
      <c r="E166" s="106"/>
      <c r="F166" s="91">
        <v>60</v>
      </c>
      <c r="G166" s="92"/>
      <c r="H166" s="88">
        <f>F166/G137</f>
        <v>0.025</v>
      </c>
      <c r="I166" s="107"/>
      <c r="J166" s="89"/>
      <c r="K166" s="91">
        <v>4</v>
      </c>
      <c r="L166" s="92"/>
      <c r="M166" s="88">
        <f>K166/O137</f>
        <v>0.01904761904761905</v>
      </c>
      <c r="N166" s="89"/>
    </row>
    <row r="167" spans="1:14" ht="24" customHeight="1">
      <c r="A167" s="104" t="s">
        <v>132</v>
      </c>
      <c r="B167" s="105"/>
      <c r="C167" s="105"/>
      <c r="D167" s="105"/>
      <c r="E167" s="106"/>
      <c r="F167" s="91">
        <v>60</v>
      </c>
      <c r="G167" s="92"/>
      <c r="H167" s="88">
        <f>F167/G137</f>
        <v>0.025</v>
      </c>
      <c r="I167" s="107"/>
      <c r="J167" s="89"/>
      <c r="K167" s="91">
        <v>3</v>
      </c>
      <c r="L167" s="92"/>
      <c r="M167" s="88">
        <f>K167/O137</f>
        <v>0.014285714285714285</v>
      </c>
      <c r="N167" s="89"/>
    </row>
    <row r="168" spans="1:14" ht="24" customHeight="1">
      <c r="A168" s="110" t="s">
        <v>242</v>
      </c>
      <c r="B168" s="111"/>
      <c r="C168" s="111"/>
      <c r="D168" s="111"/>
      <c r="E168" s="112"/>
      <c r="F168" s="91">
        <v>255</v>
      </c>
      <c r="G168" s="92"/>
      <c r="H168" s="88">
        <f>F168/G137</f>
        <v>0.10625</v>
      </c>
      <c r="I168" s="107"/>
      <c r="J168" s="89"/>
      <c r="K168" s="91">
        <v>22</v>
      </c>
      <c r="L168" s="92"/>
      <c r="M168" s="88">
        <f>K168/O137</f>
        <v>0.10476190476190476</v>
      </c>
      <c r="N168" s="89"/>
    </row>
    <row r="169" spans="1:14" ht="12.75" customHeight="1">
      <c r="A169" s="113" t="s">
        <v>48</v>
      </c>
      <c r="B169" s="114"/>
      <c r="C169" s="114"/>
      <c r="D169" s="114"/>
      <c r="E169" s="115"/>
      <c r="F169" s="91">
        <v>30</v>
      </c>
      <c r="G169" s="92"/>
      <c r="H169" s="88">
        <f>F169/G137</f>
        <v>0.0125</v>
      </c>
      <c r="I169" s="107"/>
      <c r="J169" s="89"/>
      <c r="K169" s="91">
        <v>4</v>
      </c>
      <c r="L169" s="92"/>
      <c r="M169" s="88">
        <f>K169/O137</f>
        <v>0.01904761904761905</v>
      </c>
      <c r="N169" s="89"/>
    </row>
    <row r="170" spans="1:14" ht="12.75" customHeight="1">
      <c r="A170" s="113" t="s">
        <v>49</v>
      </c>
      <c r="B170" s="114"/>
      <c r="C170" s="114"/>
      <c r="D170" s="114"/>
      <c r="E170" s="115"/>
      <c r="F170" s="91">
        <v>0</v>
      </c>
      <c r="G170" s="92"/>
      <c r="H170" s="88">
        <f>F170/G137</f>
        <v>0</v>
      </c>
      <c r="I170" s="107"/>
      <c r="J170" s="89"/>
      <c r="K170" s="91">
        <v>15</v>
      </c>
      <c r="L170" s="92"/>
      <c r="M170" s="88">
        <f>K170/O137</f>
        <v>0.07142857142857142</v>
      </c>
      <c r="N170" s="89"/>
    </row>
    <row r="171" spans="1:14" ht="12.75" customHeight="1">
      <c r="A171" s="113" t="s">
        <v>66</v>
      </c>
      <c r="B171" s="114"/>
      <c r="C171" s="114"/>
      <c r="D171" s="114"/>
      <c r="E171" s="115"/>
      <c r="F171" s="91">
        <v>480</v>
      </c>
      <c r="G171" s="92"/>
      <c r="H171" s="88">
        <f>F171/G137</f>
        <v>0.2</v>
      </c>
      <c r="I171" s="107"/>
      <c r="J171" s="89"/>
      <c r="K171" s="91">
        <v>18</v>
      </c>
      <c r="L171" s="92"/>
      <c r="M171" s="88">
        <f>K171/O137</f>
        <v>0.08571428571428572</v>
      </c>
      <c r="N171" s="89"/>
    </row>
    <row r="172" spans="1:14" ht="12.75" customHeight="1">
      <c r="A172" s="93" t="s">
        <v>65</v>
      </c>
      <c r="B172" s="94"/>
      <c r="C172" s="94"/>
      <c r="D172" s="94"/>
      <c r="E172" s="95"/>
      <c r="F172" s="96">
        <f>SUM(F156:G171)</f>
        <v>1455</v>
      </c>
      <c r="G172" s="97"/>
      <c r="H172" s="98">
        <f>F172/G137</f>
        <v>0.60625</v>
      </c>
      <c r="I172" s="99"/>
      <c r="J172" s="100"/>
      <c r="K172" s="101">
        <f>SUM(K156:L171)</f>
        <v>104</v>
      </c>
      <c r="L172" s="101"/>
      <c r="M172" s="98">
        <f>K172/O137</f>
        <v>0.49523809523809526</v>
      </c>
      <c r="N172" s="100"/>
    </row>
    <row r="173" spans="1:15" ht="12.75" customHeight="1">
      <c r="A173" s="62"/>
      <c r="B173" s="62"/>
      <c r="C173" s="62"/>
      <c r="D173" s="62"/>
      <c r="E173" s="62"/>
      <c r="F173" s="60"/>
      <c r="G173" s="60"/>
      <c r="H173" s="60"/>
      <c r="I173" s="60"/>
      <c r="J173" s="60"/>
      <c r="K173" s="60"/>
      <c r="L173" s="60"/>
      <c r="M173" s="60"/>
      <c r="N173" s="60"/>
      <c r="O173" s="65"/>
    </row>
    <row r="174" spans="1:14" ht="12.75" customHeight="1">
      <c r="A174" s="171" t="s">
        <v>23</v>
      </c>
      <c r="B174" s="172"/>
      <c r="C174" s="172"/>
      <c r="D174" s="172"/>
      <c r="E174" s="173"/>
      <c r="F174" s="126" t="s">
        <v>26</v>
      </c>
      <c r="G174" s="126"/>
      <c r="H174" s="126"/>
      <c r="I174" s="126"/>
      <c r="J174" s="126"/>
      <c r="K174" s="126" t="s">
        <v>62</v>
      </c>
      <c r="L174" s="126"/>
      <c r="M174" s="126"/>
      <c r="N174" s="126"/>
    </row>
    <row r="175" spans="1:16" ht="42" customHeight="1">
      <c r="A175" s="174"/>
      <c r="B175" s="175"/>
      <c r="C175" s="175"/>
      <c r="D175" s="175"/>
      <c r="E175" s="176"/>
      <c r="F175" s="126" t="s">
        <v>27</v>
      </c>
      <c r="G175" s="126"/>
      <c r="H175" s="126" t="s">
        <v>28</v>
      </c>
      <c r="I175" s="126"/>
      <c r="J175" s="126"/>
      <c r="K175" s="84" t="s">
        <v>64</v>
      </c>
      <c r="L175" s="85"/>
      <c r="M175" s="84" t="s">
        <v>29</v>
      </c>
      <c r="N175" s="85"/>
      <c r="P175" s="4"/>
    </row>
    <row r="176" spans="1:14" ht="17.25" customHeight="1">
      <c r="A176" s="123" t="s">
        <v>67</v>
      </c>
      <c r="B176" s="124"/>
      <c r="C176" s="124"/>
      <c r="D176" s="124"/>
      <c r="E176" s="125"/>
      <c r="F176" s="102">
        <f>N137</f>
        <v>2640</v>
      </c>
      <c r="G176" s="102"/>
      <c r="H176" s="156">
        <f>F176/(F176+F177)</f>
        <v>0.49162011173184356</v>
      </c>
      <c r="I176" s="156"/>
      <c r="J176" s="156"/>
      <c r="K176" s="86">
        <f>Q137</f>
        <v>104.4</v>
      </c>
      <c r="L176" s="87"/>
      <c r="M176" s="88">
        <f>K176/O137</f>
        <v>0.49714285714285716</v>
      </c>
      <c r="N176" s="89"/>
    </row>
    <row r="177" spans="1:14" ht="18.75" customHeight="1">
      <c r="A177" s="123" t="s">
        <v>136</v>
      </c>
      <c r="B177" s="124"/>
      <c r="C177" s="124"/>
      <c r="D177" s="124"/>
      <c r="E177" s="125"/>
      <c r="F177" s="102">
        <f>G137+R137</f>
        <v>2730</v>
      </c>
      <c r="G177" s="102"/>
      <c r="H177" s="156">
        <f>F177/(F176+F177)</f>
        <v>0.5083798882681564</v>
      </c>
      <c r="I177" s="156"/>
      <c r="J177" s="156"/>
      <c r="K177" s="86">
        <f>P137</f>
        <v>105.6</v>
      </c>
      <c r="L177" s="87"/>
      <c r="M177" s="88">
        <f>K177/O137</f>
        <v>0.5028571428571428</v>
      </c>
      <c r="N177" s="89"/>
    </row>
    <row r="178" ht="20.25" customHeight="1"/>
    <row r="179" spans="1:17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66"/>
    </row>
    <row r="180" spans="1:17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66"/>
    </row>
    <row r="181" spans="1:14" ht="12.75" customHeight="1">
      <c r="A181" s="76"/>
      <c r="B181" s="177" t="s">
        <v>69</v>
      </c>
      <c r="C181" s="177"/>
      <c r="D181" s="177"/>
      <c r="E181" s="177"/>
      <c r="F181" s="12"/>
      <c r="H181" s="90" t="s">
        <v>70</v>
      </c>
      <c r="I181" s="90"/>
      <c r="J181" s="90"/>
      <c r="K181" s="90"/>
      <c r="L181" s="90"/>
      <c r="M181" s="90"/>
      <c r="N181" s="90"/>
    </row>
    <row r="182" spans="1:13" ht="26.25" customHeight="1">
      <c r="A182" s="76"/>
      <c r="B182" s="11"/>
      <c r="C182" s="11"/>
      <c r="D182" s="11"/>
      <c r="E182" s="11"/>
      <c r="F182" s="12"/>
      <c r="H182" s="12"/>
      <c r="I182" s="77"/>
      <c r="J182" s="77"/>
      <c r="K182" s="12"/>
      <c r="L182" s="78"/>
      <c r="M182" s="78"/>
    </row>
    <row r="183" spans="1:14" ht="12.75" customHeight="1">
      <c r="A183" s="76"/>
      <c r="B183" s="178" t="s">
        <v>231</v>
      </c>
      <c r="C183" s="178"/>
      <c r="D183" s="178"/>
      <c r="E183" s="178"/>
      <c r="F183" s="12"/>
      <c r="H183" s="179" t="s">
        <v>232</v>
      </c>
      <c r="I183" s="179"/>
      <c r="J183" s="179"/>
      <c r="K183" s="179"/>
      <c r="L183" s="179"/>
      <c r="M183" s="179"/>
      <c r="N183" s="179"/>
    </row>
    <row r="184" spans="1:14" ht="8.25" customHeight="1">
      <c r="A184" s="76"/>
      <c r="B184" s="177" t="s">
        <v>71</v>
      </c>
      <c r="C184" s="177"/>
      <c r="D184" s="177"/>
      <c r="E184" s="177"/>
      <c r="F184" s="12"/>
      <c r="H184" s="180" t="s">
        <v>73</v>
      </c>
      <c r="I184" s="180"/>
      <c r="J184" s="180"/>
      <c r="K184" s="180"/>
      <c r="L184" s="180"/>
      <c r="M184" s="180"/>
      <c r="N184" s="180"/>
    </row>
    <row r="185" spans="1:14" ht="12.75" customHeight="1">
      <c r="A185" s="76"/>
      <c r="B185" s="177" t="s">
        <v>74</v>
      </c>
      <c r="C185" s="177"/>
      <c r="D185" s="177"/>
      <c r="E185" s="177"/>
      <c r="F185" s="12"/>
      <c r="H185" s="90" t="s">
        <v>75</v>
      </c>
      <c r="I185" s="90"/>
      <c r="J185" s="90"/>
      <c r="K185" s="90"/>
      <c r="L185" s="90"/>
      <c r="M185" s="90"/>
      <c r="N185" s="90"/>
    </row>
    <row r="186" spans="1:6" ht="12.75" customHeight="1">
      <c r="A186" s="79"/>
      <c r="B186" s="79"/>
      <c r="C186" s="79"/>
      <c r="D186" s="79"/>
      <c r="E186" s="79"/>
      <c r="F186" s="80"/>
    </row>
    <row r="187" spans="1:6" ht="25.5" customHeight="1">
      <c r="A187" s="79"/>
      <c r="B187" s="79"/>
      <c r="C187" s="79"/>
      <c r="D187" s="79"/>
      <c r="E187" s="79"/>
      <c r="F187" s="80"/>
    </row>
    <row r="188" spans="1:6" ht="12.75">
      <c r="A188" s="90" t="s">
        <v>137</v>
      </c>
      <c r="B188" s="90"/>
      <c r="C188" s="90"/>
      <c r="D188" s="90"/>
      <c r="E188" s="90"/>
      <c r="F188" s="77"/>
    </row>
    <row r="189" spans="1:6" ht="22.5" customHeight="1">
      <c r="A189" s="77"/>
      <c r="B189" s="77"/>
      <c r="C189" s="77"/>
      <c r="D189" s="81"/>
      <c r="E189" s="81"/>
      <c r="F189" s="81"/>
    </row>
    <row r="190" spans="1:6" ht="12.75">
      <c r="A190" s="179" t="s">
        <v>233</v>
      </c>
      <c r="B190" s="179"/>
      <c r="C190" s="179"/>
      <c r="D190" s="179"/>
      <c r="E190" s="179"/>
      <c r="F190" s="82"/>
    </row>
    <row r="191" spans="1:6" ht="6.75" customHeight="1">
      <c r="A191" s="90" t="s">
        <v>72</v>
      </c>
      <c r="B191" s="90"/>
      <c r="C191" s="90"/>
      <c r="D191" s="90"/>
      <c r="E191" s="90"/>
      <c r="F191" s="77"/>
    </row>
    <row r="192" spans="1:6" ht="12.75">
      <c r="A192" s="90" t="s">
        <v>74</v>
      </c>
      <c r="B192" s="90"/>
      <c r="C192" s="90"/>
      <c r="D192" s="90"/>
      <c r="E192" s="90"/>
      <c r="F192" s="77"/>
    </row>
    <row r="193" spans="1:6" ht="12.75">
      <c r="A193" s="79"/>
      <c r="B193" s="79"/>
      <c r="C193" s="79"/>
      <c r="D193" s="79"/>
      <c r="E193" s="79"/>
      <c r="F193"/>
    </row>
    <row r="194" spans="1:6" ht="12.75">
      <c r="A194" s="79"/>
      <c r="B194" s="79"/>
      <c r="C194" s="79"/>
      <c r="D194" s="79"/>
      <c r="E194" s="79"/>
      <c r="F194"/>
    </row>
    <row r="195" spans="1:6" ht="12.75">
      <c r="A195" s="79"/>
      <c r="B195" s="79"/>
      <c r="C195" s="79"/>
      <c r="D195" s="79"/>
      <c r="E195" s="79"/>
      <c r="F195"/>
    </row>
    <row r="196" spans="1:45" ht="36.75" customHeight="1">
      <c r="A196" s="181" t="s">
        <v>234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</row>
    <row r="197" spans="1:18" s="14" customFormat="1" ht="46.5" customHeight="1">
      <c r="A197" s="181" t="s">
        <v>235</v>
      </c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</row>
    <row r="198" spans="1:18" ht="33" customHeight="1">
      <c r="A198" s="183" t="s">
        <v>236</v>
      </c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</row>
    <row r="199" spans="1:18" ht="28.5" customHeight="1">
      <c r="A199" s="183" t="s">
        <v>237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</row>
    <row r="200" spans="1:18" ht="36.75" customHeight="1">
      <c r="A200" s="183" t="s">
        <v>238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</row>
    <row r="201" spans="1:18" ht="32.25" customHeight="1">
      <c r="A201" s="184" t="s">
        <v>239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</row>
    <row r="202" spans="1:18" ht="29.25" customHeight="1">
      <c r="A202" s="181" t="s">
        <v>240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1:18" ht="51" customHeight="1">
      <c r="A203" s="182" t="s">
        <v>241</v>
      </c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</row>
    <row r="204" spans="1:45" ht="36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</row>
  </sheetData>
  <sheetProtection/>
  <mergeCells count="325">
    <mergeCell ref="A203:R203"/>
    <mergeCell ref="A197:R197"/>
    <mergeCell ref="A198:R198"/>
    <mergeCell ref="A199:R199"/>
    <mergeCell ref="A200:R200"/>
    <mergeCell ref="A201:R201"/>
    <mergeCell ref="A202:R202"/>
    <mergeCell ref="B185:E185"/>
    <mergeCell ref="H185:N185"/>
    <mergeCell ref="A190:E190"/>
    <mergeCell ref="A191:E191"/>
    <mergeCell ref="A192:E192"/>
    <mergeCell ref="A196:R196"/>
    <mergeCell ref="A174:E175"/>
    <mergeCell ref="B181:E181"/>
    <mergeCell ref="H181:N181"/>
    <mergeCell ref="B183:E183"/>
    <mergeCell ref="H183:N183"/>
    <mergeCell ref="B184:E184"/>
    <mergeCell ref="H184:N184"/>
    <mergeCell ref="K175:L175"/>
    <mergeCell ref="K174:N174"/>
    <mergeCell ref="H176:J176"/>
    <mergeCell ref="A165:E165"/>
    <mergeCell ref="F165:G165"/>
    <mergeCell ref="H165:J165"/>
    <mergeCell ref="K165:L165"/>
    <mergeCell ref="M165:N165"/>
    <mergeCell ref="A166:E166"/>
    <mergeCell ref="F166:G166"/>
    <mergeCell ref="H166:J166"/>
    <mergeCell ref="A119:A120"/>
    <mergeCell ref="A75:A77"/>
    <mergeCell ref="E75:E77"/>
    <mergeCell ref="A164:E164"/>
    <mergeCell ref="F164:G164"/>
    <mergeCell ref="H164:J164"/>
    <mergeCell ref="H160:J160"/>
    <mergeCell ref="A167:E167"/>
    <mergeCell ref="F167:G167"/>
    <mergeCell ref="H167:J167"/>
    <mergeCell ref="K167:L167"/>
    <mergeCell ref="M167:N167"/>
    <mergeCell ref="K164:L164"/>
    <mergeCell ref="M164:N164"/>
    <mergeCell ref="K166:L166"/>
    <mergeCell ref="M166:N166"/>
    <mergeCell ref="G96:G97"/>
    <mergeCell ref="H75:H77"/>
    <mergeCell ref="K161:L161"/>
    <mergeCell ref="A17:R17"/>
    <mergeCell ref="A18:R18"/>
    <mergeCell ref="A19:R19"/>
    <mergeCell ref="A20:R20"/>
    <mergeCell ref="A102:A103"/>
    <mergeCell ref="F161:G161"/>
    <mergeCell ref="H161:J161"/>
    <mergeCell ref="K163:L163"/>
    <mergeCell ref="M163:N163"/>
    <mergeCell ref="F168:G168"/>
    <mergeCell ref="H168:J168"/>
    <mergeCell ref="K168:L168"/>
    <mergeCell ref="M168:N168"/>
    <mergeCell ref="F163:G163"/>
    <mergeCell ref="H163:J163"/>
    <mergeCell ref="A80:A82"/>
    <mergeCell ref="E80:E82"/>
    <mergeCell ref="G80:G82"/>
    <mergeCell ref="H80:H82"/>
    <mergeCell ref="A89:A90"/>
    <mergeCell ref="G83:G84"/>
    <mergeCell ref="H78:H79"/>
    <mergeCell ref="E68:E69"/>
    <mergeCell ref="H73:H74"/>
    <mergeCell ref="C72:F72"/>
    <mergeCell ref="G68:G69"/>
    <mergeCell ref="A73:A74"/>
    <mergeCell ref="A70:A71"/>
    <mergeCell ref="G75:G77"/>
    <mergeCell ref="M161:N161"/>
    <mergeCell ref="F162:G162"/>
    <mergeCell ref="H162:J162"/>
    <mergeCell ref="K162:L162"/>
    <mergeCell ref="M162:N162"/>
    <mergeCell ref="E91:E92"/>
    <mergeCell ref="G91:G92"/>
    <mergeCell ref="K160:L160"/>
    <mergeCell ref="M160:N160"/>
    <mergeCell ref="K159:L159"/>
    <mergeCell ref="A117:A118"/>
    <mergeCell ref="A64:A65"/>
    <mergeCell ref="E64:E65"/>
    <mergeCell ref="G64:G65"/>
    <mergeCell ref="A106:A107"/>
    <mergeCell ref="G108:G109"/>
    <mergeCell ref="A68:A69"/>
    <mergeCell ref="A78:A79"/>
    <mergeCell ref="E78:E79"/>
    <mergeCell ref="G78:G79"/>
    <mergeCell ref="B58:B94"/>
    <mergeCell ref="E58:E59"/>
    <mergeCell ref="A13:R13"/>
    <mergeCell ref="A14:R14"/>
    <mergeCell ref="A15:R15"/>
    <mergeCell ref="A16:R16"/>
    <mergeCell ref="A30:A31"/>
    <mergeCell ref="G58:G59"/>
    <mergeCell ref="H58:H59"/>
    <mergeCell ref="H60:H62"/>
    <mergeCell ref="A98:A99"/>
    <mergeCell ref="H96:H97"/>
    <mergeCell ref="H27:H29"/>
    <mergeCell ref="H33:H34"/>
    <mergeCell ref="A131:A132"/>
    <mergeCell ref="F159:G159"/>
    <mergeCell ref="E119:E120"/>
    <mergeCell ref="C56:F56"/>
    <mergeCell ref="A57:F57"/>
    <mergeCell ref="A58:A59"/>
    <mergeCell ref="G119:G120"/>
    <mergeCell ref="H119:H120"/>
    <mergeCell ref="H159:J159"/>
    <mergeCell ref="C124:C125"/>
    <mergeCell ref="E113:E114"/>
    <mergeCell ref="M157:N157"/>
    <mergeCell ref="F158:G158"/>
    <mergeCell ref="H158:J158"/>
    <mergeCell ref="K158:L158"/>
    <mergeCell ref="M158:N158"/>
    <mergeCell ref="E27:E29"/>
    <mergeCell ref="A33:A34"/>
    <mergeCell ref="G33:G34"/>
    <mergeCell ref="E33:E34"/>
    <mergeCell ref="A160:E160"/>
    <mergeCell ref="A122:A123"/>
    <mergeCell ref="E131:E132"/>
    <mergeCell ref="G131:G132"/>
    <mergeCell ref="A137:F137"/>
    <mergeCell ref="E122:E123"/>
    <mergeCell ref="H175:J175"/>
    <mergeCell ref="F177:G177"/>
    <mergeCell ref="H177:J177"/>
    <mergeCell ref="F174:J174"/>
    <mergeCell ref="F154:J154"/>
    <mergeCell ref="G27:G29"/>
    <mergeCell ref="H124:H125"/>
    <mergeCell ref="F157:G157"/>
    <mergeCell ref="H157:J157"/>
    <mergeCell ref="H37:H38"/>
    <mergeCell ref="G50:G51"/>
    <mergeCell ref="O23:Q23"/>
    <mergeCell ref="G24:H25"/>
    <mergeCell ref="P24:Q25"/>
    <mergeCell ref="O24:O26"/>
    <mergeCell ref="G23:N23"/>
    <mergeCell ref="I25:M25"/>
    <mergeCell ref="G30:G31"/>
    <mergeCell ref="H30:H31"/>
    <mergeCell ref="A23:A26"/>
    <mergeCell ref="N25:N26"/>
    <mergeCell ref="D23:D26"/>
    <mergeCell ref="E23:E26"/>
    <mergeCell ref="I24:N24"/>
    <mergeCell ref="C23:C26"/>
    <mergeCell ref="F23:F26"/>
    <mergeCell ref="B23:B26"/>
    <mergeCell ref="E60:E62"/>
    <mergeCell ref="G133:G134"/>
    <mergeCell ref="H133:H134"/>
    <mergeCell ref="H131:H132"/>
    <mergeCell ref="C135:F135"/>
    <mergeCell ref="A136:F136"/>
    <mergeCell ref="E124:E125"/>
    <mergeCell ref="A124:A125"/>
    <mergeCell ref="A133:A134"/>
    <mergeCell ref="B96:B126"/>
    <mergeCell ref="G45:G46"/>
    <mergeCell ref="H45:H46"/>
    <mergeCell ref="A42:A44"/>
    <mergeCell ref="E45:E46"/>
    <mergeCell ref="A45:A46"/>
    <mergeCell ref="A53:A54"/>
    <mergeCell ref="G42:G44"/>
    <mergeCell ref="G53:G54"/>
    <mergeCell ref="H47:H48"/>
    <mergeCell ref="A50:A51"/>
    <mergeCell ref="A27:A29"/>
    <mergeCell ref="E47:E48"/>
    <mergeCell ref="E37:E38"/>
    <mergeCell ref="A47:A48"/>
    <mergeCell ref="B27:B56"/>
    <mergeCell ref="E42:E44"/>
    <mergeCell ref="E30:E31"/>
    <mergeCell ref="E53:E54"/>
    <mergeCell ref="C41:F41"/>
    <mergeCell ref="E50:E51"/>
    <mergeCell ref="A37:A38"/>
    <mergeCell ref="H42:H44"/>
    <mergeCell ref="E87:E88"/>
    <mergeCell ref="A87:A88"/>
    <mergeCell ref="A83:A84"/>
    <mergeCell ref="H70:H71"/>
    <mergeCell ref="G70:G71"/>
    <mergeCell ref="G87:G88"/>
    <mergeCell ref="E70:E71"/>
    <mergeCell ref="A60:A62"/>
    <mergeCell ref="H106:H107"/>
    <mergeCell ref="E89:E90"/>
    <mergeCell ref="G89:G90"/>
    <mergeCell ref="H98:H99"/>
    <mergeCell ref="E100:E101"/>
    <mergeCell ref="H89:H90"/>
    <mergeCell ref="C94:F94"/>
    <mergeCell ref="A95:F95"/>
    <mergeCell ref="A91:A92"/>
    <mergeCell ref="A100:A101"/>
    <mergeCell ref="H91:H92"/>
    <mergeCell ref="E96:E97"/>
    <mergeCell ref="A96:A97"/>
    <mergeCell ref="A115:A116"/>
    <mergeCell ref="G111:G112"/>
    <mergeCell ref="A108:A109"/>
    <mergeCell ref="H111:H112"/>
    <mergeCell ref="E115:E116"/>
    <mergeCell ref="G115:G116"/>
    <mergeCell ref="A113:A114"/>
    <mergeCell ref="E108:E109"/>
    <mergeCell ref="H108:H109"/>
    <mergeCell ref="H115:H116"/>
    <mergeCell ref="M156:N156"/>
    <mergeCell ref="H53:H54"/>
    <mergeCell ref="H68:H69"/>
    <mergeCell ref="E83:E84"/>
    <mergeCell ref="E106:E107"/>
    <mergeCell ref="G106:G107"/>
    <mergeCell ref="E98:E99"/>
    <mergeCell ref="G98:G99"/>
    <mergeCell ref="A111:A112"/>
    <mergeCell ref="K156:L156"/>
    <mergeCell ref="H100:H101"/>
    <mergeCell ref="G102:G103"/>
    <mergeCell ref="G100:G101"/>
    <mergeCell ref="C108:C109"/>
    <mergeCell ref="E102:E103"/>
    <mergeCell ref="G122:G123"/>
    <mergeCell ref="C122:C123"/>
    <mergeCell ref="H122:H123"/>
    <mergeCell ref="E117:E118"/>
    <mergeCell ref="E111:E112"/>
    <mergeCell ref="C110:F110"/>
    <mergeCell ref="G117:G118"/>
    <mergeCell ref="C133:C134"/>
    <mergeCell ref="E133:E134"/>
    <mergeCell ref="G113:G114"/>
    <mergeCell ref="H113:H114"/>
    <mergeCell ref="H117:H118"/>
    <mergeCell ref="G124:G125"/>
    <mergeCell ref="A162:E162"/>
    <mergeCell ref="A138:F138"/>
    <mergeCell ref="A139:F139"/>
    <mergeCell ref="A159:E159"/>
    <mergeCell ref="A158:E158"/>
    <mergeCell ref="F155:G155"/>
    <mergeCell ref="F160:G160"/>
    <mergeCell ref="A154:E155"/>
    <mergeCell ref="C126:F126"/>
    <mergeCell ref="A163:E163"/>
    <mergeCell ref="A171:E171"/>
    <mergeCell ref="A169:E169"/>
    <mergeCell ref="F171:G171"/>
    <mergeCell ref="H171:J171"/>
    <mergeCell ref="H156:J156"/>
    <mergeCell ref="A127:F127"/>
    <mergeCell ref="B128:B135"/>
    <mergeCell ref="H155:J155"/>
    <mergeCell ref="F170:G170"/>
    <mergeCell ref="H170:J170"/>
    <mergeCell ref="K170:L170"/>
    <mergeCell ref="A143:Q143"/>
    <mergeCell ref="A157:E157"/>
    <mergeCell ref="A156:E156"/>
    <mergeCell ref="M170:N170"/>
    <mergeCell ref="K154:N154"/>
    <mergeCell ref="K157:L157"/>
    <mergeCell ref="M159:N159"/>
    <mergeCell ref="R23:R26"/>
    <mergeCell ref="A22:R22"/>
    <mergeCell ref="H50:H51"/>
    <mergeCell ref="H64:H65"/>
    <mergeCell ref="H83:H84"/>
    <mergeCell ref="H87:H88"/>
    <mergeCell ref="E73:E74"/>
    <mergeCell ref="G73:G74"/>
    <mergeCell ref="G60:G62"/>
    <mergeCell ref="G37:G38"/>
    <mergeCell ref="G47:G48"/>
    <mergeCell ref="H102:H103"/>
    <mergeCell ref="M155:N155"/>
    <mergeCell ref="A161:E161"/>
    <mergeCell ref="F169:G169"/>
    <mergeCell ref="H169:J169"/>
    <mergeCell ref="K169:L169"/>
    <mergeCell ref="M169:N169"/>
    <mergeCell ref="A141:F141"/>
    <mergeCell ref="K155:L155"/>
    <mergeCell ref="F156:G156"/>
    <mergeCell ref="K171:L171"/>
    <mergeCell ref="M171:N171"/>
    <mergeCell ref="A172:E172"/>
    <mergeCell ref="F172:G172"/>
    <mergeCell ref="H172:J172"/>
    <mergeCell ref="K172:L172"/>
    <mergeCell ref="M172:N172"/>
    <mergeCell ref="A168:E168"/>
    <mergeCell ref="A170:E170"/>
    <mergeCell ref="M175:N175"/>
    <mergeCell ref="K176:L176"/>
    <mergeCell ref="M176:N176"/>
    <mergeCell ref="K177:L177"/>
    <mergeCell ref="M177:N177"/>
    <mergeCell ref="A188:E188"/>
    <mergeCell ref="F176:G176"/>
    <mergeCell ref="A176:E176"/>
    <mergeCell ref="F175:G175"/>
    <mergeCell ref="A177:E177"/>
  </mergeCells>
  <printOptions/>
  <pageMargins left="0.31496062992125984" right="0.11811023622047245" top="0.3937007874015748" bottom="0.11811023622047245" header="0.15748031496062992" footer="0.2755905511811024"/>
  <pageSetup horizontalDpi="600" verticalDpi="600" orientation="portrait" paperSize="9" scale="82" r:id="rId2"/>
  <rowBreaks count="3" manualBreakCount="3">
    <brk id="67" max="17" man="1"/>
    <brk id="118" max="17" man="1"/>
    <brk id="17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User</cp:lastModifiedBy>
  <cp:lastPrinted>2017-08-16T19:48:49Z</cp:lastPrinted>
  <dcterms:created xsi:type="dcterms:W3CDTF">2008-01-11T09:51:38Z</dcterms:created>
  <dcterms:modified xsi:type="dcterms:W3CDTF">2017-08-16T20:47:20Z</dcterms:modified>
  <cp:category/>
  <cp:version/>
  <cp:contentType/>
  <cp:contentStatus/>
</cp:coreProperties>
</file>