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55" activeTab="0"/>
  </bookViews>
  <sheets>
    <sheet name="plan studiów" sheetId="1" r:id="rId1"/>
  </sheets>
  <definedNames>
    <definedName name="_xlnm.Print_Area" localSheetId="0">'plan studiów'!$A$1:$R$182</definedName>
  </definedNames>
  <calcPr fullCalcOnLoad="1"/>
</workbook>
</file>

<file path=xl/sharedStrings.xml><?xml version="1.0" encoding="utf-8"?>
<sst xmlns="http://schemas.openxmlformats.org/spreadsheetml/2006/main" count="351" uniqueCount="232">
  <si>
    <t>Punkty ECTS</t>
  </si>
  <si>
    <t>Forma oceny</t>
  </si>
  <si>
    <t>GODZINY ZAJĘĆ</t>
  </si>
  <si>
    <t>OGÓŁEM</t>
  </si>
  <si>
    <t>w tym:</t>
  </si>
  <si>
    <t>W.</t>
  </si>
  <si>
    <t>Ćw.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</si>
  <si>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</si>
  <si>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</si>
  <si>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</si>
  <si>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</si>
  <si>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</si>
  <si>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</si>
  <si>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</si>
  <si>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</si>
  <si>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</si>
  <si>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</si>
  <si>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L.</t>
  </si>
  <si>
    <t>P.</t>
  </si>
  <si>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  - zaliczenie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</si>
  <si>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zaliczenie z oceną</t>
    </r>
  </si>
  <si>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  - egzamin</t>
    </r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</si>
  <si>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</si>
  <si>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</si>
  <si>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</si>
  <si>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</si>
  <si>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</si>
  <si>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</si>
  <si>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</si>
  <si>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</si>
  <si>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</si>
  <si>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</si>
  <si>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Nazwa przedmiotu/modułu</t>
  </si>
  <si>
    <t>BILANS godzin i punktów ECTS modułów wybieralnych:</t>
  </si>
  <si>
    <t>GODZINY</t>
  </si>
  <si>
    <t>suma  godzin</t>
  </si>
  <si>
    <t>udział procentowy w stosunku do wszystkich godzin w planie studiów</t>
  </si>
  <si>
    <t>udział procentowy w stosunku do wszystkich punktów ECTS w planie studiów</t>
  </si>
  <si>
    <t>w tym: samodzielna praca studenta</t>
  </si>
  <si>
    <t>Fizyka</t>
  </si>
  <si>
    <t>Matematyka</t>
  </si>
  <si>
    <t>Grafika inżynierska</t>
  </si>
  <si>
    <t>Nauka o materiałach</t>
  </si>
  <si>
    <t>Historia techniki</t>
  </si>
  <si>
    <t>ZO</t>
  </si>
  <si>
    <t>E</t>
  </si>
  <si>
    <t>Z</t>
  </si>
  <si>
    <t>PRZEDMIOTY/MODUŁY KIERUNKU   MECHANIKA I BUDOWA MASZYN</t>
  </si>
  <si>
    <t>Mechanika techniczna</t>
  </si>
  <si>
    <t>Język obcy</t>
  </si>
  <si>
    <t>Technologia informacyjna</t>
  </si>
  <si>
    <t>Wytrzymałość materiałów</t>
  </si>
  <si>
    <t>Termodynamika techniczna</t>
  </si>
  <si>
    <t>Mechanika płynów</t>
  </si>
  <si>
    <t>Elektrotechnika i elektronika</t>
  </si>
  <si>
    <t>Automatyka i robotyka</t>
  </si>
  <si>
    <t>Razem semestr 7</t>
  </si>
  <si>
    <t>Inżynieria wytwarzania</t>
  </si>
  <si>
    <t>Metrologia i systemy pomiarowe</t>
  </si>
  <si>
    <t>Ochrona własności intelektualnej</t>
  </si>
  <si>
    <t>Maszyny technologiczne</t>
  </si>
  <si>
    <t>IV</t>
  </si>
  <si>
    <t>Seminarium dyplomowe</t>
  </si>
  <si>
    <t>Praca dyplomowa</t>
  </si>
  <si>
    <t>JO.01.2.C</t>
  </si>
  <si>
    <t>JO.01.3.C</t>
  </si>
  <si>
    <t>JO.01.4.C</t>
  </si>
  <si>
    <t>OWI.04.5.W</t>
  </si>
  <si>
    <t>MB.PD.7</t>
  </si>
  <si>
    <t>Moduł wybieralny przedmioty specjalistyczne</t>
  </si>
  <si>
    <t>ZO+E</t>
  </si>
  <si>
    <t>PLAN STUDIÓW</t>
  </si>
  <si>
    <t>INSTYTUT Techniczny</t>
  </si>
  <si>
    <t>KIERUNEK: mechanika i budowa maszyn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</si>
  <si>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nauki techniczne</t>
    </r>
  </si>
  <si>
    <t>PZ.</t>
  </si>
  <si>
    <t>* przedmioty do wyboru (student wybiera jeden z dwóch proponowanych przedmiotów)</t>
  </si>
  <si>
    <t>punkty ECTS</t>
  </si>
  <si>
    <t>godziny</t>
  </si>
  <si>
    <t>suma ECTS</t>
  </si>
  <si>
    <t>Suma</t>
  </si>
  <si>
    <t>Praktyki</t>
  </si>
  <si>
    <t>praca własna studenta</t>
  </si>
  <si>
    <t>JO.01.5.C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</si>
  <si>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0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0"/>
      </rPr>
      <t xml:space="preserve"> ćwiczenia, 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-laboratorium,</t>
    </r>
    <r>
      <rPr>
        <b/>
        <sz val="10"/>
        <rFont val="Arial"/>
        <family val="2"/>
      </rPr>
      <t xml:space="preserve"> P</t>
    </r>
    <r>
      <rPr>
        <sz val="10"/>
        <rFont val="Arial"/>
        <family val="0"/>
      </rPr>
      <t xml:space="preserve">-projekt, </t>
    </r>
    <r>
      <rPr>
        <b/>
        <sz val="10"/>
        <rFont val="Arial"/>
        <family val="2"/>
      </rPr>
      <t>PZ</t>
    </r>
    <r>
      <rPr>
        <sz val="10"/>
        <rFont val="Arial"/>
        <family val="0"/>
      </rPr>
      <t xml:space="preserve"> - praktyka zawodowa</t>
    </r>
  </si>
  <si>
    <t xml:space="preserve">Sporządził  </t>
  </si>
  <si>
    <t>Zatwierdził Dyrektor Instytutu Technicznego</t>
  </si>
  <si>
    <t>…………..…………………………..</t>
  </si>
  <si>
    <t xml:space="preserve"> …………………………………………………</t>
  </si>
  <si>
    <t>………………………………………………….</t>
  </si>
  <si>
    <t xml:space="preserve"> (data i podpis)</t>
  </si>
  <si>
    <t>(data i podpis)</t>
  </si>
  <si>
    <t>Analiza ekonomiczna dla inżynierów</t>
  </si>
  <si>
    <t>Bezpieczeństwo pracy i ergonomia</t>
  </si>
  <si>
    <t>Informatyczne podstawy zarządzania</t>
  </si>
  <si>
    <t>Podstawy konstrukcji maszyn</t>
  </si>
  <si>
    <t>Poziom kształcenia: studia pierwszego stopnia, niestacjonarne</t>
  </si>
  <si>
    <t>Zarządzanie środowiskiem i ekologia</t>
  </si>
  <si>
    <t>TI.02.1.C</t>
  </si>
  <si>
    <t>Wychowanie fizyczne **</t>
  </si>
  <si>
    <t xml:space="preserve">z bespośrednim udziałem nauczyciela </t>
  </si>
  <si>
    <t>w tym: z bezpośrednim udziałem nauczyciela akademickiego</t>
  </si>
  <si>
    <t>WF.03.3.C</t>
  </si>
  <si>
    <t>profil kształcenia: praktyczny</t>
  </si>
  <si>
    <r>
      <t xml:space="preserve">Program obowiązuje od roku akademickiego </t>
    </r>
    <r>
      <rPr>
        <b/>
        <sz val="12"/>
        <rFont val="Times New Roman"/>
        <family val="1"/>
      </rPr>
      <t>2016/2017</t>
    </r>
  </si>
  <si>
    <t>Praktyka zawodowa (160 godz./4tyg.)</t>
  </si>
  <si>
    <t>Materiały polimerowe</t>
  </si>
  <si>
    <t>Komputerowe wspomaganie prac inżynierskich</t>
  </si>
  <si>
    <t>Podstawy przetwarzania polimerów</t>
  </si>
  <si>
    <t>konsultacje</t>
  </si>
  <si>
    <t>RAZEM W CIĄGU TOKU STUDIÓW (z konsultacjami):</t>
  </si>
  <si>
    <r>
      <t>** w szczególnych przypadkach "</t>
    </r>
    <r>
      <rPr>
        <i/>
        <sz val="7.2"/>
        <rFont val="Arial"/>
        <family val="2"/>
      </rPr>
      <t>wychowanie fizyczne</t>
    </r>
    <r>
      <rPr>
        <sz val="8"/>
        <rFont val="Arial"/>
        <family val="2"/>
      </rPr>
      <t>" zastąpić można przedmiotem "</t>
    </r>
    <r>
      <rPr>
        <i/>
        <sz val="8"/>
        <rFont val="Arial"/>
        <family val="2"/>
      </rPr>
      <t>wiedza o zdrowiu i kulturze fizyczne</t>
    </r>
    <r>
      <rPr>
        <sz val="8"/>
        <rFont val="Arial"/>
        <family val="2"/>
      </rPr>
      <t>j"</t>
    </r>
  </si>
  <si>
    <t>Języki programowania* / Inżynierskie zastosowania komputerów*</t>
  </si>
  <si>
    <t>Obliczeniowe systemy informatyczne* / Komputerowe systemy pomiarów*</t>
  </si>
  <si>
    <t>Systemy CAD* / Informatyczne podstawy projektowania*</t>
  </si>
  <si>
    <t>Dynamika maszyn* / Podstawy teorii drgań*</t>
  </si>
  <si>
    <t xml:space="preserve">Inżynierskie bazy danych* / Przetwarzanie  informacji w zastosowaniach inżynierskich*  </t>
  </si>
  <si>
    <t>Systemy komputerowe CAM,CAMD/CAMS* / Systemy CAx*</t>
  </si>
  <si>
    <t xml:space="preserve"> MES* / Komputerowa analiza inżynierska*</t>
  </si>
  <si>
    <t>Programowanie obrabiarek sterowanych numerycznie* / Współrzędnościowe systemy pomiarowe*</t>
  </si>
  <si>
    <t>praca z nauczycielem akademickim (z konsultacjami)</t>
  </si>
  <si>
    <t>Sprawdził koordynator ds. Systemu ECTS</t>
  </si>
  <si>
    <t>Zatwierdzono Uchwałą Senatu nr 35/VI/16 z dnia 16 czerwca 2016 roku w sprawie zatwierdzenia zmian w programach kształcenia, w tym w planach studiów dla cyklów kształcenia rozpoczynających się od roku akademickiego 2016/2017 dla kierunków: mechanika i budowa maszyn, nowe media reklama kultura współczesna, pielęgniarstwo</t>
  </si>
  <si>
    <t>MB.39.1.W</t>
  </si>
  <si>
    <t>MB.39.1.C</t>
  </si>
  <si>
    <t>MB.40.1.W</t>
  </si>
  <si>
    <t>MB.40.1.C</t>
  </si>
  <si>
    <t>MB.44.1.W</t>
  </si>
  <si>
    <t>MB.45.1.W</t>
  </si>
  <si>
    <t>MB.45.1.C</t>
  </si>
  <si>
    <t>MB.46.1.W</t>
  </si>
  <si>
    <t>MB.55.1.W</t>
  </si>
  <si>
    <t>MB.55.1.C</t>
  </si>
  <si>
    <t>MB.56.1.W</t>
  </si>
  <si>
    <t>MB.58.1.W</t>
  </si>
  <si>
    <t>MB.40.2.W</t>
  </si>
  <si>
    <t>MB.40.2.C</t>
  </si>
  <si>
    <t>MB.41.2.W</t>
  </si>
  <si>
    <t>MB.41.2.C</t>
  </si>
  <si>
    <t>MB.45.2.P</t>
  </si>
  <si>
    <t>MB.46.2.W</t>
  </si>
  <si>
    <t>MB.46.2.L</t>
  </si>
  <si>
    <t>MB.61.PZ.2</t>
  </si>
  <si>
    <t>MB.62.2.W / MB.63.2.W</t>
  </si>
  <si>
    <t>MB.62.2.L / MB.63.2.L</t>
  </si>
  <si>
    <t>MB.41.3.W</t>
  </si>
  <si>
    <t>MB.41.3.C</t>
  </si>
  <si>
    <t>MB.42.3.W</t>
  </si>
  <si>
    <t>MB.42.3.C</t>
  </si>
  <si>
    <t>MB.42.3.L</t>
  </si>
  <si>
    <t>MB.47.3.W</t>
  </si>
  <si>
    <t>MB.47.3.C</t>
  </si>
  <si>
    <t>MB.52.3.W</t>
  </si>
  <si>
    <t>MB.52.3.L</t>
  </si>
  <si>
    <t>MB.64.3.W / MB.65.3.W</t>
  </si>
  <si>
    <t>MB.64.3.L / MB.65.3.L</t>
  </si>
  <si>
    <t>MB.66.3.W / MB.67.3.W</t>
  </si>
  <si>
    <t>MB.66.3.L / MB.67.3.L</t>
  </si>
  <si>
    <t>MB.43.4.W</t>
  </si>
  <si>
    <t>MB.43.4.C</t>
  </si>
  <si>
    <t>MB.48.4.W</t>
  </si>
  <si>
    <t>MB.48.4.C</t>
  </si>
  <si>
    <t>MB.48.4.L</t>
  </si>
  <si>
    <t>MB.49.4.W</t>
  </si>
  <si>
    <t>MB.49.4.P</t>
  </si>
  <si>
    <t>MB.51.4.W</t>
  </si>
  <si>
    <t>MB.51.4.C</t>
  </si>
  <si>
    <t>MB.51.4.L</t>
  </si>
  <si>
    <t>MB.61.PZ.4</t>
  </si>
  <si>
    <t>MB.68.4.W</t>
  </si>
  <si>
    <t>MB.68.4.L</t>
  </si>
  <si>
    <t>MB.69.4.W / MB.70.4.W</t>
  </si>
  <si>
    <t>MB.69.4.C / MB.70.4.C</t>
  </si>
  <si>
    <t>Inżynierskie bazy danych*  / Przetwarzanie  informacji w zastosowaniach inżynierskich*</t>
  </si>
  <si>
    <t>MB.71.4.W / MB.72.4.W</t>
  </si>
  <si>
    <t>MB.71.4.L / MB.72.4.L</t>
  </si>
  <si>
    <t>MB.49.5.W</t>
  </si>
  <si>
    <t>MB.49.5.P</t>
  </si>
  <si>
    <t>MB.50.5.W</t>
  </si>
  <si>
    <t>MB.50.5.L</t>
  </si>
  <si>
    <t>MB.51.5.W</t>
  </si>
  <si>
    <t>MB.51.5.P</t>
  </si>
  <si>
    <t>Systemy komputerowe CAM,CAMD/CAMS* / Systemy Cax*</t>
  </si>
  <si>
    <t>MB.73.5.W / MB.74.5.W</t>
  </si>
  <si>
    <t>MB.73.5.L / MB.74.5.L</t>
  </si>
  <si>
    <t>MB.59.6.W</t>
  </si>
  <si>
    <t>MB.59.6.C</t>
  </si>
  <si>
    <t>MB.61.PZ.6</t>
  </si>
  <si>
    <t>MB.73.6.W / MB.74.6.W</t>
  </si>
  <si>
    <t>MB.73.6.L / MB.74.6.L</t>
  </si>
  <si>
    <t>MES* / Komputerowa analiza inżynierska*</t>
  </si>
  <si>
    <t>MB.75.6.W / MB.76.6.W</t>
  </si>
  <si>
    <t>MB.75.6.P / MB.76.6.P</t>
  </si>
  <si>
    <t>MB.77.6.W</t>
  </si>
  <si>
    <t>MB.77.6.L</t>
  </si>
  <si>
    <t>MB.78.6.W / MB.79.6.W</t>
  </si>
  <si>
    <t>MB.78.6.L / MB.79.6.L</t>
  </si>
  <si>
    <t>MB.60.7.C</t>
  </si>
  <si>
    <t>­­</t>
  </si>
  <si>
    <t>Razem po IV roku:</t>
  </si>
  <si>
    <t>Kod przedmiotu/ modułu</t>
  </si>
  <si>
    <t>TS.400/7/16-17</t>
  </si>
  <si>
    <t>MB.53.4.W</t>
  </si>
  <si>
    <t>MB.53.4.L</t>
  </si>
  <si>
    <t>MB.54.5.W</t>
  </si>
  <si>
    <t>MB.54.5.L</t>
  </si>
  <si>
    <t>MB.80.7.W</t>
  </si>
  <si>
    <t>Powłoki i zabezpieczenia antykorozyjne</t>
  </si>
  <si>
    <t>RAZEM W CIĄGU TOKU STUDIÓW (z praktykami):</t>
  </si>
  <si>
    <t>08.09.2016 r., dr inż. Jan Ziobro</t>
  </si>
  <si>
    <t>08.09.2016 r. mgr Elżbieta Kruczek</t>
  </si>
  <si>
    <t>08.09.2016 r. dr inż. Jan Ziobro</t>
  </si>
  <si>
    <t>MLP.03.5.W / MLP.04.5.W</t>
  </si>
  <si>
    <t>MLP.03.5.L / MLP.04.5.L</t>
  </si>
  <si>
    <t>Systemy transportu* /  Zarządzanie dostawami*</t>
  </si>
  <si>
    <t>MLP.01.6.W / MLP.02.6.W</t>
  </si>
  <si>
    <t>MLP.01.6.P / MLP.02.6.P</t>
  </si>
  <si>
    <t>MLP.05.6.W / MLP.06.6.W</t>
  </si>
  <si>
    <t>MLP.05.6.L / MLP.06.6.L</t>
  </si>
  <si>
    <t>Gospodarka magazynowa* / Logistyka dystrybucji*</t>
  </si>
  <si>
    <t>Podstawy normowania pracy w przemyśle* /  Zarządzanie pracą*</t>
  </si>
  <si>
    <t>MLP.07.7.W / MLP.08.7.W</t>
  </si>
  <si>
    <t>MLP.07.7..L / MLP.08.7.L</t>
  </si>
  <si>
    <t>MLP.09.7.W / MLP.10.7.W</t>
  </si>
  <si>
    <t>MLP.09.7.L / MLP.10.7.L</t>
  </si>
  <si>
    <t xml:space="preserve">Podstawy planowania i monitoringu w logistyce* / Systemy logistyczne w przedsiębiorstwie* </t>
  </si>
  <si>
    <t>Przygotowanie i organizacja produkcji* / Zintegrowany system  logistyczny*</t>
  </si>
  <si>
    <t>Specjalność: logistyka w przedsiebiorstwie (wszystkie przedmioty)</t>
  </si>
  <si>
    <t>SPECJALNOŚĆ: logistyka w przedsiębiorstwie</t>
  </si>
  <si>
    <r>
      <rPr>
        <b/>
        <sz val="11"/>
        <rFont val="Times New Roman"/>
        <family val="1"/>
      </rPr>
      <t>Zatwierdzono</t>
    </r>
    <r>
      <rPr>
        <b/>
        <sz val="10"/>
        <rFont val="Times New Roman"/>
        <family val="1"/>
      </rPr>
      <t xml:space="preserve"> Uchwałą Senatu nr 35/VI/16</t>
    </r>
  </si>
  <si>
    <t>Zmiany: Uchwałą Senatu nr 68/IX/16</t>
  </si>
  <si>
    <t>Zmiany zatwierdzono Uchwałą Senatu nr 68/IX/16 z dnia 8 września 2016 roku w sprawie zatwierdzenia zmian w programie kształcenia rozpoczynających się od roku akademickiego 2016/2017 dla kierunku mechanika i budowa maszyn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</si>
</sst>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20"/>
      <name val="Garamond"/>
      <family val="1"/>
    </font>
    <font>
      <sz val="3"/>
      <name val="Arial"/>
      <family val="2"/>
    </font>
    <font>
      <sz val="8"/>
      <name val="Cambria"/>
      <family val="1"/>
    </font>
    <font>
      <b/>
      <i/>
      <sz val="8"/>
      <name val="Arial"/>
      <family val="2"/>
    </font>
    <font>
      <b/>
      <sz val="11"/>
      <name val="Times New Roman"/>
      <family val="1"/>
    </font>
    <font>
      <i/>
      <sz val="7.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15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6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9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7" borderId="10" xfId="0" applyFont="1" applyFill="1" applyBorder="1" applyAlignment="1">
      <alignment vertical="center"/>
    </xf>
    <xf numFmtId="0" fontId="9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shrinkToFit="1"/>
    </xf>
    <xf numFmtId="0" fontId="60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37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2" fillId="19" borderId="10" xfId="0" applyFont="1" applyFill="1" applyBorder="1" applyAlignment="1">
      <alignment horizontal="left" vertical="center" wrapText="1"/>
    </xf>
    <xf numFmtId="0" fontId="12" fillId="37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0" fontId="1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10" fontId="1" fillId="38" borderId="13" xfId="0" applyNumberFormat="1" applyFont="1" applyFill="1" applyBorder="1" applyAlignment="1">
      <alignment horizontal="center" vertical="center"/>
    </xf>
    <xf numFmtId="10" fontId="1" fillId="38" borderId="14" xfId="0" applyNumberFormat="1" applyFont="1" applyFill="1" applyBorder="1" applyAlignment="1">
      <alignment horizontal="center" vertical="center"/>
    </xf>
    <xf numFmtId="10" fontId="1" fillId="38" borderId="15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textRotation="90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36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4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37" borderId="10" xfId="0" applyFont="1" applyFill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0" fontId="59" fillId="37" borderId="0" xfId="0" applyFont="1" applyFill="1" applyAlignment="1">
      <alignment vertical="center" wrapText="1"/>
    </xf>
    <xf numFmtId="0" fontId="59" fillId="37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59" fillId="37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5</xdr:row>
      <xdr:rowOff>19050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477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133350</xdr:rowOff>
    </xdr:from>
    <xdr:to>
      <xdr:col>9</xdr:col>
      <xdr:colOff>247650</xdr:colOff>
      <xdr:row>5</xdr:row>
      <xdr:rowOff>76200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28700" y="133350"/>
          <a:ext cx="35528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7"/>
  <sheetViews>
    <sheetView tabSelected="1" zoomScaleSheetLayoutView="118" zoomScalePageLayoutView="0" workbookViewId="0" topLeftCell="A157">
      <selection activeCell="R184" sqref="R184"/>
    </sheetView>
  </sheetViews>
  <sheetFormatPr defaultColWidth="9.140625" defaultRowHeight="12.75"/>
  <cols>
    <col min="1" max="3" width="3.140625" style="2" customWidth="1"/>
    <col min="4" max="4" width="11.57421875" style="2" customWidth="1"/>
    <col min="5" max="5" width="23.421875" style="2" customWidth="1"/>
    <col min="6" max="6" width="6.140625" style="2" customWidth="1"/>
    <col min="7" max="7" width="4.8515625" style="2" customWidth="1"/>
    <col min="8" max="8" width="4.421875" style="2" customWidth="1"/>
    <col min="9" max="9" width="5.140625" style="2" customWidth="1"/>
    <col min="10" max="10" width="4.7109375" style="2" customWidth="1"/>
    <col min="11" max="11" width="4.8515625" style="2" customWidth="1"/>
    <col min="12" max="13" width="4.7109375" style="2" customWidth="1"/>
    <col min="14" max="14" width="6.7109375" style="2" customWidth="1"/>
    <col min="15" max="15" width="6.140625" style="2" customWidth="1"/>
    <col min="16" max="16" width="8.28125" style="2" customWidth="1"/>
    <col min="17" max="17" width="7.00390625" style="2" customWidth="1"/>
    <col min="18" max="18" width="3.7109375" style="2" customWidth="1"/>
    <col min="19" max="16384" width="9.140625" style="2" customWidth="1"/>
  </cols>
  <sheetData>
    <row r="1" spans="1:18" ht="12.75">
      <c r="A1" s="15"/>
      <c r="E1"/>
      <c r="F1"/>
      <c r="R1" s="40" t="s">
        <v>201</v>
      </c>
    </row>
    <row r="2" ht="12.75">
      <c r="A2" s="15"/>
    </row>
    <row r="3" spans="1:18" ht="14.25">
      <c r="A3" s="15"/>
      <c r="N3" s="161"/>
      <c r="O3" s="161"/>
      <c r="P3" s="161"/>
      <c r="Q3" s="162"/>
      <c r="R3" s="40" t="s">
        <v>229</v>
      </c>
    </row>
    <row r="4" spans="1:18" ht="12.75">
      <c r="A4" s="15"/>
      <c r="N4" s="161"/>
      <c r="O4" s="161"/>
      <c r="P4" s="161"/>
      <c r="Q4" s="162"/>
      <c r="R4" s="40" t="s">
        <v>230</v>
      </c>
    </row>
    <row r="5" ht="12.75">
      <c r="A5" s="15"/>
    </row>
    <row r="6" ht="12.75">
      <c r="A6" s="15"/>
    </row>
    <row r="7" spans="1:18" ht="21" customHeight="1">
      <c r="A7" s="159" t="s">
        <v>71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"/>
    </row>
    <row r="8" spans="1:18" ht="15.75" customHeight="1">
      <c r="A8" s="156" t="s">
        <v>72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7"/>
    </row>
    <row r="9" spans="1:18" ht="15.75" customHeight="1">
      <c r="A9" s="156" t="s">
        <v>73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7"/>
    </row>
    <row r="10" spans="1:18" ht="15.75" customHeight="1">
      <c r="A10" s="156" t="s">
        <v>228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7"/>
    </row>
    <row r="11" spans="1:18" ht="15.75" customHeight="1">
      <c r="A11" s="156" t="s">
        <v>103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7"/>
    </row>
    <row r="12" spans="1:18" ht="15.75" customHeight="1">
      <c r="A12" s="156" t="s">
        <v>74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7"/>
    </row>
    <row r="13" spans="1:18" ht="15.75" customHeight="1">
      <c r="A13" s="156" t="s">
        <v>96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7"/>
    </row>
    <row r="14" spans="1:18" ht="15.75" customHeight="1">
      <c r="A14" s="158" t="s">
        <v>104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8"/>
    </row>
    <row r="15" spans="1:14" ht="15.75" customHeight="1">
      <c r="A15" s="8"/>
      <c r="B15" s="8"/>
      <c r="C15" s="8"/>
      <c r="D15" s="8"/>
      <c r="E15" s="8"/>
      <c r="F15" s="8"/>
      <c r="G15" s="8"/>
      <c r="H15" s="8"/>
      <c r="I15" s="34"/>
      <c r="J15" s="34"/>
      <c r="K15" s="34"/>
      <c r="L15" s="34"/>
      <c r="M15" s="34"/>
      <c r="N15" s="34"/>
    </row>
    <row r="16" spans="1:18" ht="13.5" customHeight="1">
      <c r="A16" s="90" t="s">
        <v>47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13.5" customHeight="1">
      <c r="A17" s="141" t="s">
        <v>8</v>
      </c>
      <c r="B17" s="148" t="s">
        <v>11</v>
      </c>
      <c r="C17" s="148" t="s">
        <v>22</v>
      </c>
      <c r="D17" s="143" t="s">
        <v>200</v>
      </c>
      <c r="E17" s="145" t="s">
        <v>32</v>
      </c>
      <c r="F17" s="143" t="s">
        <v>1</v>
      </c>
      <c r="G17" s="145" t="s">
        <v>2</v>
      </c>
      <c r="H17" s="145"/>
      <c r="I17" s="147"/>
      <c r="J17" s="147"/>
      <c r="K17" s="147"/>
      <c r="L17" s="147"/>
      <c r="M17" s="147"/>
      <c r="N17" s="147"/>
      <c r="O17" s="147" t="s">
        <v>0</v>
      </c>
      <c r="P17" s="147"/>
      <c r="Q17" s="147"/>
      <c r="R17" s="91" t="s">
        <v>109</v>
      </c>
    </row>
    <row r="18" spans="1:18" ht="13.5" customHeight="1">
      <c r="A18" s="141"/>
      <c r="B18" s="149"/>
      <c r="C18" s="148"/>
      <c r="D18" s="143"/>
      <c r="E18" s="145"/>
      <c r="F18" s="143"/>
      <c r="G18" s="150" t="s">
        <v>3</v>
      </c>
      <c r="H18" s="150"/>
      <c r="I18" s="147" t="s">
        <v>4</v>
      </c>
      <c r="J18" s="147"/>
      <c r="K18" s="147"/>
      <c r="L18" s="147"/>
      <c r="M18" s="147"/>
      <c r="N18" s="147"/>
      <c r="O18" s="151" t="s">
        <v>3</v>
      </c>
      <c r="P18" s="147" t="s">
        <v>4</v>
      </c>
      <c r="Q18" s="147"/>
      <c r="R18" s="91"/>
    </row>
    <row r="19" spans="1:18" ht="24" customHeight="1">
      <c r="A19" s="141"/>
      <c r="B19" s="149"/>
      <c r="C19" s="148"/>
      <c r="D19" s="143"/>
      <c r="E19" s="145"/>
      <c r="F19" s="143"/>
      <c r="G19" s="150"/>
      <c r="H19" s="150"/>
      <c r="I19" s="157" t="s">
        <v>101</v>
      </c>
      <c r="J19" s="157"/>
      <c r="K19" s="157"/>
      <c r="L19" s="157"/>
      <c r="M19" s="157"/>
      <c r="N19" s="142" t="s">
        <v>38</v>
      </c>
      <c r="O19" s="151"/>
      <c r="P19" s="147"/>
      <c r="Q19" s="147"/>
      <c r="R19" s="91"/>
    </row>
    <row r="20" spans="1:18" ht="33" customHeight="1">
      <c r="A20" s="141"/>
      <c r="B20" s="149"/>
      <c r="C20" s="148"/>
      <c r="D20" s="144"/>
      <c r="E20" s="146"/>
      <c r="F20" s="143"/>
      <c r="G20" s="19" t="s">
        <v>100</v>
      </c>
      <c r="H20" s="20" t="s">
        <v>10</v>
      </c>
      <c r="I20" s="21" t="s">
        <v>5</v>
      </c>
      <c r="J20" s="21" t="s">
        <v>6</v>
      </c>
      <c r="K20" s="21" t="s">
        <v>17</v>
      </c>
      <c r="L20" s="21" t="s">
        <v>18</v>
      </c>
      <c r="M20" s="21" t="s">
        <v>75</v>
      </c>
      <c r="N20" s="142"/>
      <c r="O20" s="151"/>
      <c r="P20" s="35" t="s">
        <v>9</v>
      </c>
      <c r="Q20" s="52" t="s">
        <v>10</v>
      </c>
      <c r="R20" s="91"/>
    </row>
    <row r="21" spans="1:18" ht="13.5" customHeight="1">
      <c r="A21" s="101">
        <v>1</v>
      </c>
      <c r="B21" s="133" t="s">
        <v>12</v>
      </c>
      <c r="C21" s="50">
        <v>1</v>
      </c>
      <c r="D21" s="63" t="s">
        <v>123</v>
      </c>
      <c r="E21" s="132" t="s">
        <v>39</v>
      </c>
      <c r="F21" s="49" t="s">
        <v>45</v>
      </c>
      <c r="G21" s="100">
        <v>60</v>
      </c>
      <c r="H21" s="100">
        <v>115</v>
      </c>
      <c r="I21" s="49">
        <v>30</v>
      </c>
      <c r="J21" s="49"/>
      <c r="K21" s="45"/>
      <c r="L21" s="45"/>
      <c r="M21" s="45"/>
      <c r="N21" s="49">
        <v>70</v>
      </c>
      <c r="O21" s="49">
        <v>4</v>
      </c>
      <c r="P21" s="49">
        <v>1.2</v>
      </c>
      <c r="Q21" s="49">
        <v>2.8</v>
      </c>
      <c r="R21" s="53"/>
    </row>
    <row r="22" spans="1:18" ht="13.5" customHeight="1">
      <c r="A22" s="101"/>
      <c r="B22" s="133"/>
      <c r="C22" s="50">
        <v>1</v>
      </c>
      <c r="D22" s="63" t="s">
        <v>124</v>
      </c>
      <c r="E22" s="132"/>
      <c r="F22" s="49" t="s">
        <v>44</v>
      </c>
      <c r="G22" s="100"/>
      <c r="H22" s="100"/>
      <c r="I22" s="49"/>
      <c r="J22" s="49">
        <v>30</v>
      </c>
      <c r="K22" s="45"/>
      <c r="L22" s="45"/>
      <c r="M22" s="45"/>
      <c r="N22" s="49">
        <v>45</v>
      </c>
      <c r="O22" s="49">
        <v>3</v>
      </c>
      <c r="P22" s="49">
        <v>1.2000000000000002</v>
      </c>
      <c r="Q22" s="49">
        <v>1.7999999999999998</v>
      </c>
      <c r="R22" s="53"/>
    </row>
    <row r="23" spans="1:18" ht="13.5" customHeight="1">
      <c r="A23" s="101">
        <v>2</v>
      </c>
      <c r="B23" s="133"/>
      <c r="C23" s="50">
        <v>1</v>
      </c>
      <c r="D23" s="48" t="s">
        <v>125</v>
      </c>
      <c r="E23" s="132" t="s">
        <v>40</v>
      </c>
      <c r="F23" s="49" t="s">
        <v>45</v>
      </c>
      <c r="G23" s="100">
        <v>60</v>
      </c>
      <c r="H23" s="100">
        <v>115</v>
      </c>
      <c r="I23" s="49">
        <v>30</v>
      </c>
      <c r="J23" s="49"/>
      <c r="K23" s="45"/>
      <c r="L23" s="49"/>
      <c r="M23" s="49"/>
      <c r="N23" s="49">
        <v>70</v>
      </c>
      <c r="O23" s="49">
        <v>4</v>
      </c>
      <c r="P23" s="49">
        <v>1.2</v>
      </c>
      <c r="Q23" s="49">
        <v>2.8</v>
      </c>
      <c r="R23" s="53"/>
    </row>
    <row r="24" spans="1:18" ht="13.5" customHeight="1">
      <c r="A24" s="101"/>
      <c r="B24" s="133"/>
      <c r="C24" s="50">
        <v>1</v>
      </c>
      <c r="D24" s="48" t="s">
        <v>126</v>
      </c>
      <c r="E24" s="132"/>
      <c r="F24" s="49" t="s">
        <v>44</v>
      </c>
      <c r="G24" s="100"/>
      <c r="H24" s="100"/>
      <c r="I24" s="49"/>
      <c r="J24" s="49">
        <v>30</v>
      </c>
      <c r="K24" s="45"/>
      <c r="L24" s="45"/>
      <c r="M24" s="45"/>
      <c r="N24" s="49">
        <v>45</v>
      </c>
      <c r="O24" s="49">
        <v>3</v>
      </c>
      <c r="P24" s="49">
        <v>1.2000000000000002</v>
      </c>
      <c r="Q24" s="49">
        <v>1.7999999999999998</v>
      </c>
      <c r="R24" s="53"/>
    </row>
    <row r="25" spans="1:18" ht="23.25" customHeight="1">
      <c r="A25" s="22">
        <v>3</v>
      </c>
      <c r="B25" s="133"/>
      <c r="C25" s="50">
        <v>1</v>
      </c>
      <c r="D25" s="63" t="s">
        <v>127</v>
      </c>
      <c r="E25" s="51" t="s">
        <v>97</v>
      </c>
      <c r="F25" s="49" t="s">
        <v>44</v>
      </c>
      <c r="G25" s="49">
        <v>15</v>
      </c>
      <c r="H25" s="49">
        <v>35</v>
      </c>
      <c r="I25" s="49">
        <v>15</v>
      </c>
      <c r="J25" s="49"/>
      <c r="K25" s="45"/>
      <c r="L25" s="45"/>
      <c r="M25" s="45"/>
      <c r="N25" s="49">
        <v>35</v>
      </c>
      <c r="O25" s="49">
        <v>2</v>
      </c>
      <c r="P25" s="49">
        <v>0.6</v>
      </c>
      <c r="Q25" s="49">
        <v>1.4</v>
      </c>
      <c r="R25" s="53"/>
    </row>
    <row r="26" spans="1:18" ht="12.75" customHeight="1">
      <c r="A26" s="101">
        <v>4</v>
      </c>
      <c r="B26" s="133"/>
      <c r="C26" s="50">
        <v>1</v>
      </c>
      <c r="D26" s="48" t="s">
        <v>128</v>
      </c>
      <c r="E26" s="132" t="s">
        <v>41</v>
      </c>
      <c r="F26" s="49" t="s">
        <v>44</v>
      </c>
      <c r="G26" s="100">
        <v>30</v>
      </c>
      <c r="H26" s="100">
        <v>70</v>
      </c>
      <c r="I26" s="49">
        <v>15</v>
      </c>
      <c r="J26" s="49"/>
      <c r="K26" s="45"/>
      <c r="L26" s="45"/>
      <c r="M26" s="45"/>
      <c r="N26" s="49">
        <v>35</v>
      </c>
      <c r="O26" s="49">
        <v>2</v>
      </c>
      <c r="P26" s="49">
        <v>0.6</v>
      </c>
      <c r="Q26" s="49">
        <v>1.4</v>
      </c>
      <c r="R26" s="53"/>
    </row>
    <row r="27" spans="1:18" ht="12.75">
      <c r="A27" s="101"/>
      <c r="B27" s="133"/>
      <c r="C27" s="50">
        <v>1</v>
      </c>
      <c r="D27" s="48" t="s">
        <v>129</v>
      </c>
      <c r="E27" s="132"/>
      <c r="F27" s="49" t="s">
        <v>44</v>
      </c>
      <c r="G27" s="100"/>
      <c r="H27" s="100"/>
      <c r="I27" s="49"/>
      <c r="J27" s="49">
        <v>15</v>
      </c>
      <c r="K27" s="45"/>
      <c r="L27" s="45"/>
      <c r="M27" s="45"/>
      <c r="N27" s="49">
        <v>35</v>
      </c>
      <c r="O27" s="49">
        <v>2</v>
      </c>
      <c r="P27" s="49">
        <v>0.6</v>
      </c>
      <c r="Q27" s="49">
        <v>1.4</v>
      </c>
      <c r="R27" s="53"/>
    </row>
    <row r="28" spans="1:18" ht="12.75">
      <c r="A28" s="22">
        <v>5</v>
      </c>
      <c r="B28" s="133"/>
      <c r="C28" s="50">
        <v>1</v>
      </c>
      <c r="D28" s="48" t="s">
        <v>130</v>
      </c>
      <c r="E28" s="46" t="s">
        <v>42</v>
      </c>
      <c r="F28" s="49" t="s">
        <v>44</v>
      </c>
      <c r="G28" s="49">
        <v>30</v>
      </c>
      <c r="H28" s="49">
        <v>70</v>
      </c>
      <c r="I28" s="49">
        <v>30</v>
      </c>
      <c r="J28" s="49"/>
      <c r="K28" s="45"/>
      <c r="L28" s="45"/>
      <c r="M28" s="45"/>
      <c r="N28" s="49">
        <v>70</v>
      </c>
      <c r="O28" s="49">
        <v>4</v>
      </c>
      <c r="P28" s="49">
        <v>1.2</v>
      </c>
      <c r="Q28" s="49">
        <v>2.8</v>
      </c>
      <c r="R28" s="53"/>
    </row>
    <row r="29" spans="1:18" ht="12.75">
      <c r="A29" s="22">
        <v>6</v>
      </c>
      <c r="B29" s="133"/>
      <c r="C29" s="50">
        <v>1</v>
      </c>
      <c r="D29" s="64" t="s">
        <v>98</v>
      </c>
      <c r="E29" s="51" t="s">
        <v>50</v>
      </c>
      <c r="F29" s="49" t="s">
        <v>44</v>
      </c>
      <c r="G29" s="49">
        <v>30</v>
      </c>
      <c r="H29" s="49">
        <v>20</v>
      </c>
      <c r="I29" s="49"/>
      <c r="J29" s="49">
        <v>30</v>
      </c>
      <c r="K29" s="49"/>
      <c r="L29" s="49"/>
      <c r="M29" s="49"/>
      <c r="N29" s="49">
        <v>20</v>
      </c>
      <c r="O29" s="47">
        <v>2</v>
      </c>
      <c r="P29" s="49">
        <v>1.2</v>
      </c>
      <c r="Q29" s="49">
        <v>0.8</v>
      </c>
      <c r="R29" s="53"/>
    </row>
    <row r="30" spans="1:18" ht="12.75" customHeight="1">
      <c r="A30" s="101">
        <v>7</v>
      </c>
      <c r="B30" s="133"/>
      <c r="C30" s="50">
        <v>1</v>
      </c>
      <c r="D30" s="64" t="s">
        <v>131</v>
      </c>
      <c r="E30" s="154" t="s">
        <v>92</v>
      </c>
      <c r="F30" s="49" t="s">
        <v>44</v>
      </c>
      <c r="G30" s="100">
        <v>20</v>
      </c>
      <c r="H30" s="100">
        <v>30</v>
      </c>
      <c r="I30" s="49">
        <v>10</v>
      </c>
      <c r="J30" s="49"/>
      <c r="K30" s="45"/>
      <c r="L30" s="45"/>
      <c r="M30" s="45"/>
      <c r="N30" s="49">
        <v>15</v>
      </c>
      <c r="O30" s="49">
        <v>1</v>
      </c>
      <c r="P30" s="49">
        <v>0.4</v>
      </c>
      <c r="Q30" s="49">
        <v>0.6</v>
      </c>
      <c r="R30" s="53"/>
    </row>
    <row r="31" spans="1:18" ht="12.75" customHeight="1">
      <c r="A31" s="101"/>
      <c r="B31" s="133"/>
      <c r="C31" s="50">
        <v>1</v>
      </c>
      <c r="D31" s="64" t="s">
        <v>132</v>
      </c>
      <c r="E31" s="154"/>
      <c r="F31" s="49" t="s">
        <v>44</v>
      </c>
      <c r="G31" s="100"/>
      <c r="H31" s="100"/>
      <c r="I31" s="49"/>
      <c r="J31" s="49">
        <v>10</v>
      </c>
      <c r="K31" s="45"/>
      <c r="L31" s="45"/>
      <c r="M31" s="45"/>
      <c r="N31" s="49">
        <v>15</v>
      </c>
      <c r="O31" s="49">
        <v>1</v>
      </c>
      <c r="P31" s="49">
        <v>0.4</v>
      </c>
      <c r="Q31" s="49">
        <v>0.6</v>
      </c>
      <c r="R31" s="53"/>
    </row>
    <row r="32" spans="1:18" ht="12.75">
      <c r="A32" s="22">
        <v>8</v>
      </c>
      <c r="B32" s="133"/>
      <c r="C32" s="50">
        <v>1</v>
      </c>
      <c r="D32" s="64" t="s">
        <v>133</v>
      </c>
      <c r="E32" s="46" t="s">
        <v>43</v>
      </c>
      <c r="F32" s="49" t="s">
        <v>44</v>
      </c>
      <c r="G32" s="49">
        <v>15</v>
      </c>
      <c r="H32" s="49">
        <v>10</v>
      </c>
      <c r="I32" s="49">
        <v>15</v>
      </c>
      <c r="J32" s="49"/>
      <c r="K32" s="45"/>
      <c r="L32" s="45"/>
      <c r="M32" s="45"/>
      <c r="N32" s="49">
        <v>10</v>
      </c>
      <c r="O32" s="49">
        <v>1</v>
      </c>
      <c r="P32" s="49">
        <v>0.6</v>
      </c>
      <c r="Q32" s="49">
        <v>0.4</v>
      </c>
      <c r="R32" s="53"/>
    </row>
    <row r="33" spans="1:18" ht="21">
      <c r="A33" s="22">
        <v>9</v>
      </c>
      <c r="B33" s="133"/>
      <c r="C33" s="50">
        <v>1</v>
      </c>
      <c r="D33" s="64" t="s">
        <v>134</v>
      </c>
      <c r="E33" s="39" t="s">
        <v>93</v>
      </c>
      <c r="F33" s="49" t="s">
        <v>44</v>
      </c>
      <c r="G33" s="49">
        <v>10</v>
      </c>
      <c r="H33" s="49">
        <v>15</v>
      </c>
      <c r="I33" s="49">
        <v>10</v>
      </c>
      <c r="J33" s="49"/>
      <c r="K33" s="45"/>
      <c r="L33" s="45"/>
      <c r="M33" s="45"/>
      <c r="N33" s="49">
        <v>15</v>
      </c>
      <c r="O33" s="49">
        <v>1</v>
      </c>
      <c r="P33" s="49">
        <v>0.4</v>
      </c>
      <c r="Q33" s="49">
        <v>0.6</v>
      </c>
      <c r="R33" s="53"/>
    </row>
    <row r="34" spans="1:18" ht="12.75">
      <c r="A34" s="26"/>
      <c r="B34" s="133"/>
      <c r="C34" s="122" t="s">
        <v>23</v>
      </c>
      <c r="D34" s="139"/>
      <c r="E34" s="139"/>
      <c r="F34" s="123"/>
      <c r="G34" s="27">
        <f aca="true" t="shared" si="0" ref="G34:R34">SUM(G21:G33)</f>
        <v>270</v>
      </c>
      <c r="H34" s="27">
        <f t="shared" si="0"/>
        <v>480</v>
      </c>
      <c r="I34" s="27">
        <f t="shared" si="0"/>
        <v>155</v>
      </c>
      <c r="J34" s="27">
        <f t="shared" si="0"/>
        <v>115</v>
      </c>
      <c r="K34" s="27">
        <f t="shared" si="0"/>
        <v>0</v>
      </c>
      <c r="L34" s="27">
        <f t="shared" si="0"/>
        <v>0</v>
      </c>
      <c r="M34" s="27">
        <f t="shared" si="0"/>
        <v>0</v>
      </c>
      <c r="N34" s="27">
        <f t="shared" si="0"/>
        <v>480</v>
      </c>
      <c r="O34" s="27">
        <f t="shared" si="0"/>
        <v>30</v>
      </c>
      <c r="P34" s="27">
        <f t="shared" si="0"/>
        <v>10.8</v>
      </c>
      <c r="Q34" s="27">
        <f t="shared" si="0"/>
        <v>19.200000000000003</v>
      </c>
      <c r="R34" s="27">
        <f t="shared" si="0"/>
        <v>0</v>
      </c>
    </row>
    <row r="35" spans="1:18" ht="12.75" customHeight="1">
      <c r="A35" s="101">
        <v>1</v>
      </c>
      <c r="B35" s="133"/>
      <c r="C35" s="50">
        <v>2</v>
      </c>
      <c r="D35" s="48" t="s">
        <v>135</v>
      </c>
      <c r="E35" s="132" t="s">
        <v>40</v>
      </c>
      <c r="F35" s="49" t="s">
        <v>45</v>
      </c>
      <c r="G35" s="100">
        <v>60</v>
      </c>
      <c r="H35" s="100">
        <v>90</v>
      </c>
      <c r="I35" s="49">
        <v>30</v>
      </c>
      <c r="J35" s="49"/>
      <c r="K35" s="45"/>
      <c r="L35" s="49"/>
      <c r="M35" s="49"/>
      <c r="N35" s="49">
        <v>45</v>
      </c>
      <c r="O35" s="49">
        <v>3</v>
      </c>
      <c r="P35" s="49">
        <v>1.2000000000000002</v>
      </c>
      <c r="Q35" s="49">
        <v>1.7999999999999998</v>
      </c>
      <c r="R35" s="53"/>
    </row>
    <row r="36" spans="1:18" ht="12.75" customHeight="1">
      <c r="A36" s="101"/>
      <c r="B36" s="133"/>
      <c r="C36" s="50">
        <v>2</v>
      </c>
      <c r="D36" s="48" t="s">
        <v>136</v>
      </c>
      <c r="E36" s="132"/>
      <c r="F36" s="49" t="s">
        <v>44</v>
      </c>
      <c r="G36" s="100"/>
      <c r="H36" s="100"/>
      <c r="I36" s="49"/>
      <c r="J36" s="49">
        <v>30</v>
      </c>
      <c r="K36" s="45"/>
      <c r="L36" s="45"/>
      <c r="M36" s="45"/>
      <c r="N36" s="49">
        <v>45</v>
      </c>
      <c r="O36" s="49">
        <v>3</v>
      </c>
      <c r="P36" s="49">
        <v>1.2000000000000002</v>
      </c>
      <c r="Q36" s="49">
        <v>1.7999999999999998</v>
      </c>
      <c r="R36" s="53"/>
    </row>
    <row r="37" spans="1:18" ht="12.75" customHeight="1">
      <c r="A37" s="101">
        <v>2</v>
      </c>
      <c r="B37" s="133"/>
      <c r="C37" s="50">
        <v>2</v>
      </c>
      <c r="D37" s="48" t="s">
        <v>137</v>
      </c>
      <c r="E37" s="132" t="s">
        <v>48</v>
      </c>
      <c r="F37" s="49" t="s">
        <v>45</v>
      </c>
      <c r="G37" s="100">
        <v>60</v>
      </c>
      <c r="H37" s="100">
        <v>90</v>
      </c>
      <c r="I37" s="49">
        <v>30</v>
      </c>
      <c r="J37" s="49"/>
      <c r="K37" s="49"/>
      <c r="L37" s="45"/>
      <c r="M37" s="45"/>
      <c r="N37" s="49">
        <v>45</v>
      </c>
      <c r="O37" s="49">
        <v>3</v>
      </c>
      <c r="P37" s="49">
        <v>1.2000000000000002</v>
      </c>
      <c r="Q37" s="49">
        <v>1.7999999999999998</v>
      </c>
      <c r="R37" s="53"/>
    </row>
    <row r="38" spans="1:18" ht="12.75" customHeight="1">
      <c r="A38" s="101"/>
      <c r="B38" s="133"/>
      <c r="C38" s="50">
        <v>2</v>
      </c>
      <c r="D38" s="48" t="s">
        <v>138</v>
      </c>
      <c r="E38" s="132"/>
      <c r="F38" s="49" t="s">
        <v>44</v>
      </c>
      <c r="G38" s="100"/>
      <c r="H38" s="100"/>
      <c r="I38" s="49"/>
      <c r="J38" s="49">
        <v>30</v>
      </c>
      <c r="K38" s="49"/>
      <c r="L38" s="45"/>
      <c r="M38" s="45"/>
      <c r="N38" s="49">
        <v>45</v>
      </c>
      <c r="O38" s="49">
        <v>3</v>
      </c>
      <c r="P38" s="49">
        <v>1.2000000000000002</v>
      </c>
      <c r="Q38" s="49">
        <v>1.7999999999999998</v>
      </c>
      <c r="R38" s="53"/>
    </row>
    <row r="39" spans="1:18" ht="12.75" customHeight="1">
      <c r="A39" s="22">
        <v>3</v>
      </c>
      <c r="B39" s="133"/>
      <c r="C39" s="50">
        <v>2</v>
      </c>
      <c r="D39" s="48" t="s">
        <v>139</v>
      </c>
      <c r="E39" s="51" t="s">
        <v>41</v>
      </c>
      <c r="F39" s="49" t="s">
        <v>44</v>
      </c>
      <c r="G39" s="49">
        <v>30</v>
      </c>
      <c r="H39" s="49">
        <v>20</v>
      </c>
      <c r="I39" s="49"/>
      <c r="J39" s="49"/>
      <c r="K39" s="49"/>
      <c r="L39" s="49">
        <v>30</v>
      </c>
      <c r="M39" s="49"/>
      <c r="N39" s="49">
        <v>20</v>
      </c>
      <c r="O39" s="49">
        <v>2</v>
      </c>
      <c r="P39" s="49">
        <v>1.2</v>
      </c>
      <c r="Q39" s="49">
        <v>0.8</v>
      </c>
      <c r="R39" s="53"/>
    </row>
    <row r="40" spans="1:18" ht="12.75" customHeight="1">
      <c r="A40" s="101">
        <v>4</v>
      </c>
      <c r="B40" s="133"/>
      <c r="C40" s="50">
        <v>2</v>
      </c>
      <c r="D40" s="48" t="s">
        <v>140</v>
      </c>
      <c r="E40" s="132" t="s">
        <v>42</v>
      </c>
      <c r="F40" s="49" t="s">
        <v>44</v>
      </c>
      <c r="G40" s="100">
        <v>60</v>
      </c>
      <c r="H40" s="98">
        <v>65</v>
      </c>
      <c r="I40" s="49">
        <v>30</v>
      </c>
      <c r="J40" s="49"/>
      <c r="K40" s="49"/>
      <c r="L40" s="49"/>
      <c r="M40" s="49"/>
      <c r="N40" s="49">
        <v>45</v>
      </c>
      <c r="O40" s="49">
        <v>3</v>
      </c>
      <c r="P40" s="49">
        <v>1.2000000000000002</v>
      </c>
      <c r="Q40" s="49">
        <v>1.7999999999999998</v>
      </c>
      <c r="R40" s="53"/>
    </row>
    <row r="41" spans="1:18" ht="12.75" customHeight="1">
      <c r="A41" s="101"/>
      <c r="B41" s="133"/>
      <c r="C41" s="50">
        <v>2</v>
      </c>
      <c r="D41" s="48" t="s">
        <v>141</v>
      </c>
      <c r="E41" s="132"/>
      <c r="F41" s="49" t="s">
        <v>44</v>
      </c>
      <c r="G41" s="100"/>
      <c r="H41" s="99"/>
      <c r="I41" s="49"/>
      <c r="J41" s="49"/>
      <c r="K41" s="49">
        <v>30</v>
      </c>
      <c r="L41" s="49"/>
      <c r="M41" s="49"/>
      <c r="N41" s="49">
        <v>20</v>
      </c>
      <c r="O41" s="49">
        <v>2</v>
      </c>
      <c r="P41" s="49">
        <v>1.2</v>
      </c>
      <c r="Q41" s="49">
        <v>0.8</v>
      </c>
      <c r="R41" s="53"/>
    </row>
    <row r="42" spans="1:18" ht="12.75" customHeight="1">
      <c r="A42" s="22">
        <v>5</v>
      </c>
      <c r="B42" s="133"/>
      <c r="C42" s="50">
        <v>2</v>
      </c>
      <c r="D42" s="64" t="s">
        <v>64</v>
      </c>
      <c r="E42" s="51" t="s">
        <v>49</v>
      </c>
      <c r="F42" s="49" t="s">
        <v>44</v>
      </c>
      <c r="G42" s="49">
        <v>30</v>
      </c>
      <c r="H42" s="49">
        <v>20</v>
      </c>
      <c r="I42" s="49"/>
      <c r="J42" s="49">
        <v>30</v>
      </c>
      <c r="K42" s="49"/>
      <c r="L42" s="45"/>
      <c r="M42" s="45"/>
      <c r="N42" s="49">
        <v>20</v>
      </c>
      <c r="O42" s="49">
        <v>2</v>
      </c>
      <c r="P42" s="49">
        <v>1.2</v>
      </c>
      <c r="Q42" s="49">
        <v>0.8</v>
      </c>
      <c r="R42" s="53"/>
    </row>
    <row r="43" spans="1:18" ht="23.25" customHeight="1">
      <c r="A43" s="101">
        <v>6</v>
      </c>
      <c r="B43" s="133"/>
      <c r="C43" s="50">
        <v>2</v>
      </c>
      <c r="D43" s="65" t="s">
        <v>143</v>
      </c>
      <c r="E43" s="121" t="s">
        <v>112</v>
      </c>
      <c r="F43" s="22" t="s">
        <v>44</v>
      </c>
      <c r="G43" s="118">
        <v>25</v>
      </c>
      <c r="H43" s="100">
        <v>50</v>
      </c>
      <c r="I43" s="49">
        <v>10</v>
      </c>
      <c r="J43" s="49"/>
      <c r="K43" s="49"/>
      <c r="L43" s="45"/>
      <c r="M43" s="45"/>
      <c r="N43" s="49">
        <v>15</v>
      </c>
      <c r="O43" s="49">
        <v>1</v>
      </c>
      <c r="P43" s="49">
        <v>0.4</v>
      </c>
      <c r="Q43" s="49">
        <v>0.6</v>
      </c>
      <c r="R43" s="53"/>
    </row>
    <row r="44" spans="1:18" ht="21.75" customHeight="1">
      <c r="A44" s="101"/>
      <c r="B44" s="133"/>
      <c r="C44" s="50">
        <v>2</v>
      </c>
      <c r="D44" s="65" t="s">
        <v>144</v>
      </c>
      <c r="E44" s="121"/>
      <c r="F44" s="22" t="s">
        <v>44</v>
      </c>
      <c r="G44" s="118"/>
      <c r="H44" s="100"/>
      <c r="I44" s="49"/>
      <c r="J44" s="49"/>
      <c r="K44" s="49">
        <v>15</v>
      </c>
      <c r="L44" s="45"/>
      <c r="M44" s="45"/>
      <c r="N44" s="49">
        <v>35</v>
      </c>
      <c r="O44" s="49">
        <v>2</v>
      </c>
      <c r="P44" s="49">
        <v>0.6</v>
      </c>
      <c r="Q44" s="49">
        <v>1.4</v>
      </c>
      <c r="R44" s="53"/>
    </row>
    <row r="45" spans="1:18" ht="24.75" customHeight="1">
      <c r="A45" s="22">
        <v>7</v>
      </c>
      <c r="B45" s="133"/>
      <c r="C45" s="50">
        <v>2</v>
      </c>
      <c r="D45" s="64" t="s">
        <v>142</v>
      </c>
      <c r="E45" s="23" t="s">
        <v>105</v>
      </c>
      <c r="F45" s="22" t="s">
        <v>44</v>
      </c>
      <c r="G45" s="10">
        <v>0</v>
      </c>
      <c r="H45" s="49">
        <v>160</v>
      </c>
      <c r="I45" s="49"/>
      <c r="J45" s="49"/>
      <c r="K45" s="49"/>
      <c r="L45" s="45"/>
      <c r="M45" s="49">
        <v>0</v>
      </c>
      <c r="N45" s="49">
        <v>160</v>
      </c>
      <c r="O45" s="49">
        <v>6</v>
      </c>
      <c r="P45" s="49">
        <v>0</v>
      </c>
      <c r="Q45" s="49">
        <v>6</v>
      </c>
      <c r="R45" s="53"/>
    </row>
    <row r="46" spans="1:52" ht="12.75">
      <c r="A46" s="26"/>
      <c r="B46" s="133"/>
      <c r="C46" s="129" t="s">
        <v>24</v>
      </c>
      <c r="D46" s="131"/>
      <c r="E46" s="131"/>
      <c r="F46" s="131"/>
      <c r="G46" s="37">
        <f>SUM(G35:G45)</f>
        <v>265</v>
      </c>
      <c r="H46" s="37">
        <f aca="true" t="shared" si="1" ref="H46:R46">SUM(H35:H45)</f>
        <v>495</v>
      </c>
      <c r="I46" s="37">
        <f t="shared" si="1"/>
        <v>100</v>
      </c>
      <c r="J46" s="37">
        <f t="shared" si="1"/>
        <v>90</v>
      </c>
      <c r="K46" s="37">
        <f t="shared" si="1"/>
        <v>45</v>
      </c>
      <c r="L46" s="37">
        <f t="shared" si="1"/>
        <v>30</v>
      </c>
      <c r="M46" s="37">
        <f t="shared" si="1"/>
        <v>0</v>
      </c>
      <c r="N46" s="37">
        <f t="shared" si="1"/>
        <v>495</v>
      </c>
      <c r="O46" s="37">
        <f t="shared" si="1"/>
        <v>30</v>
      </c>
      <c r="P46" s="37">
        <f t="shared" si="1"/>
        <v>10.6</v>
      </c>
      <c r="Q46" s="37">
        <f t="shared" si="1"/>
        <v>19.4</v>
      </c>
      <c r="R46" s="37">
        <f t="shared" si="1"/>
        <v>0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2.75">
      <c r="A47" s="96" t="s">
        <v>13</v>
      </c>
      <c r="B47" s="96"/>
      <c r="C47" s="96"/>
      <c r="D47" s="96"/>
      <c r="E47" s="96"/>
      <c r="F47" s="96"/>
      <c r="G47" s="28">
        <f>SUM(G34+G46)</f>
        <v>535</v>
      </c>
      <c r="H47" s="28">
        <f aca="true" t="shared" si="2" ref="H47:R47">SUM(H34+H46)</f>
        <v>975</v>
      </c>
      <c r="I47" s="28">
        <f t="shared" si="2"/>
        <v>255</v>
      </c>
      <c r="J47" s="28">
        <f t="shared" si="2"/>
        <v>205</v>
      </c>
      <c r="K47" s="28">
        <f t="shared" si="2"/>
        <v>45</v>
      </c>
      <c r="L47" s="28">
        <f t="shared" si="2"/>
        <v>30</v>
      </c>
      <c r="M47" s="28">
        <f t="shared" si="2"/>
        <v>0</v>
      </c>
      <c r="N47" s="28">
        <f t="shared" si="2"/>
        <v>975</v>
      </c>
      <c r="O47" s="28">
        <f t="shared" si="2"/>
        <v>60</v>
      </c>
      <c r="P47" s="28">
        <f t="shared" si="2"/>
        <v>21.4</v>
      </c>
      <c r="Q47" s="28">
        <f t="shared" si="2"/>
        <v>38.6</v>
      </c>
      <c r="R47" s="28">
        <f t="shared" si="2"/>
        <v>0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2.75">
      <c r="A48" s="101">
        <v>1</v>
      </c>
      <c r="B48" s="133" t="s">
        <v>14</v>
      </c>
      <c r="C48" s="50">
        <v>3</v>
      </c>
      <c r="D48" s="48" t="s">
        <v>145</v>
      </c>
      <c r="E48" s="132" t="s">
        <v>48</v>
      </c>
      <c r="F48" s="49" t="s">
        <v>45</v>
      </c>
      <c r="G48" s="100">
        <v>30</v>
      </c>
      <c r="H48" s="100">
        <v>120</v>
      </c>
      <c r="I48" s="49">
        <v>15</v>
      </c>
      <c r="J48" s="49"/>
      <c r="K48" s="49"/>
      <c r="L48" s="49"/>
      <c r="M48" s="49"/>
      <c r="N48" s="49">
        <v>60</v>
      </c>
      <c r="O48" s="49">
        <v>3</v>
      </c>
      <c r="P48" s="49">
        <v>0.6000000000000001</v>
      </c>
      <c r="Q48" s="49">
        <v>2.4000000000000004</v>
      </c>
      <c r="R48" s="54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2.75">
      <c r="A49" s="101"/>
      <c r="B49" s="133"/>
      <c r="C49" s="50">
        <v>3</v>
      </c>
      <c r="D49" s="48" t="s">
        <v>146</v>
      </c>
      <c r="E49" s="132"/>
      <c r="F49" s="49" t="s">
        <v>44</v>
      </c>
      <c r="G49" s="100"/>
      <c r="H49" s="100"/>
      <c r="I49" s="49"/>
      <c r="J49" s="49">
        <v>15</v>
      </c>
      <c r="K49" s="49"/>
      <c r="L49" s="49"/>
      <c r="M49" s="49"/>
      <c r="N49" s="49">
        <v>60</v>
      </c>
      <c r="O49" s="49">
        <v>3</v>
      </c>
      <c r="P49" s="49">
        <v>0.6000000000000001</v>
      </c>
      <c r="Q49" s="49">
        <v>2.4000000000000004</v>
      </c>
      <c r="R49" s="54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2.75">
      <c r="A50" s="101">
        <v>2</v>
      </c>
      <c r="B50" s="133"/>
      <c r="C50" s="50">
        <v>3</v>
      </c>
      <c r="D50" s="48" t="s">
        <v>147</v>
      </c>
      <c r="E50" s="132" t="s">
        <v>51</v>
      </c>
      <c r="F50" s="49" t="s">
        <v>45</v>
      </c>
      <c r="G50" s="100">
        <v>60</v>
      </c>
      <c r="H50" s="100">
        <v>140</v>
      </c>
      <c r="I50" s="49">
        <v>15</v>
      </c>
      <c r="J50" s="49"/>
      <c r="K50" s="49"/>
      <c r="L50" s="49"/>
      <c r="M50" s="49"/>
      <c r="N50" s="49">
        <v>60</v>
      </c>
      <c r="O50" s="49">
        <v>3</v>
      </c>
      <c r="P50" s="49">
        <v>0.6000000000000001</v>
      </c>
      <c r="Q50" s="49">
        <v>2.4000000000000004</v>
      </c>
      <c r="R50" s="54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2.75">
      <c r="A51" s="101"/>
      <c r="B51" s="133"/>
      <c r="C51" s="50">
        <v>3</v>
      </c>
      <c r="D51" s="48" t="s">
        <v>148</v>
      </c>
      <c r="E51" s="132"/>
      <c r="F51" s="49" t="s">
        <v>44</v>
      </c>
      <c r="G51" s="100"/>
      <c r="H51" s="100"/>
      <c r="I51" s="49"/>
      <c r="J51" s="49">
        <v>30</v>
      </c>
      <c r="K51" s="49"/>
      <c r="L51" s="49"/>
      <c r="M51" s="49"/>
      <c r="N51" s="49">
        <v>70</v>
      </c>
      <c r="O51" s="49">
        <v>4</v>
      </c>
      <c r="P51" s="49">
        <v>1.2</v>
      </c>
      <c r="Q51" s="49">
        <v>2.8</v>
      </c>
      <c r="R51" s="54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18" ht="12.75" customHeight="1">
      <c r="A52" s="101"/>
      <c r="B52" s="133"/>
      <c r="C52" s="50">
        <v>3</v>
      </c>
      <c r="D52" s="48" t="s">
        <v>149</v>
      </c>
      <c r="E52" s="132"/>
      <c r="F52" s="49" t="s">
        <v>44</v>
      </c>
      <c r="G52" s="100"/>
      <c r="H52" s="100"/>
      <c r="I52" s="49"/>
      <c r="J52" s="49"/>
      <c r="K52" s="49">
        <v>15</v>
      </c>
      <c r="L52" s="49"/>
      <c r="M52" s="49"/>
      <c r="N52" s="49">
        <v>10</v>
      </c>
      <c r="O52" s="49">
        <v>1</v>
      </c>
      <c r="P52" s="49">
        <v>0.6</v>
      </c>
      <c r="Q52" s="49">
        <v>0.4</v>
      </c>
      <c r="R52" s="53"/>
    </row>
    <row r="53" spans="1:18" ht="12.75" customHeight="1">
      <c r="A53" s="101">
        <v>4</v>
      </c>
      <c r="B53" s="133"/>
      <c r="C53" s="50">
        <v>3</v>
      </c>
      <c r="D53" s="48" t="s">
        <v>150</v>
      </c>
      <c r="E53" s="132" t="s">
        <v>52</v>
      </c>
      <c r="F53" s="49" t="s">
        <v>46</v>
      </c>
      <c r="G53" s="100">
        <v>25</v>
      </c>
      <c r="H53" s="100">
        <v>50</v>
      </c>
      <c r="I53" s="49">
        <v>10</v>
      </c>
      <c r="J53" s="49"/>
      <c r="K53" s="49"/>
      <c r="L53" s="49"/>
      <c r="M53" s="49"/>
      <c r="N53" s="49">
        <v>40</v>
      </c>
      <c r="O53" s="49">
        <v>2</v>
      </c>
      <c r="P53" s="49">
        <v>0.4</v>
      </c>
      <c r="Q53" s="49">
        <v>1.6</v>
      </c>
      <c r="R53" s="53"/>
    </row>
    <row r="54" spans="1:18" ht="12.75" customHeight="1">
      <c r="A54" s="101"/>
      <c r="B54" s="133"/>
      <c r="C54" s="50">
        <v>3</v>
      </c>
      <c r="D54" s="48" t="s">
        <v>151</v>
      </c>
      <c r="E54" s="132"/>
      <c r="F54" s="49" t="s">
        <v>44</v>
      </c>
      <c r="G54" s="100"/>
      <c r="H54" s="100"/>
      <c r="I54" s="49"/>
      <c r="J54" s="49">
        <v>15</v>
      </c>
      <c r="K54" s="49"/>
      <c r="L54" s="49"/>
      <c r="M54" s="49"/>
      <c r="N54" s="49">
        <v>10</v>
      </c>
      <c r="O54" s="49">
        <v>1</v>
      </c>
      <c r="P54" s="49">
        <v>0.6</v>
      </c>
      <c r="Q54" s="49">
        <v>0.4</v>
      </c>
      <c r="R54" s="53"/>
    </row>
    <row r="55" spans="1:18" ht="12.75" customHeight="1">
      <c r="A55" s="101">
        <v>5</v>
      </c>
      <c r="B55" s="133"/>
      <c r="C55" s="50">
        <v>3</v>
      </c>
      <c r="D55" s="48" t="s">
        <v>152</v>
      </c>
      <c r="E55" s="132" t="s">
        <v>58</v>
      </c>
      <c r="F55" s="49" t="s">
        <v>44</v>
      </c>
      <c r="G55" s="100">
        <v>30</v>
      </c>
      <c r="H55" s="98">
        <v>70</v>
      </c>
      <c r="I55" s="49">
        <v>15</v>
      </c>
      <c r="J55" s="49"/>
      <c r="K55" s="49"/>
      <c r="L55" s="49"/>
      <c r="M55" s="49"/>
      <c r="N55" s="49">
        <v>35</v>
      </c>
      <c r="O55" s="49">
        <v>2</v>
      </c>
      <c r="P55" s="49">
        <v>0.6</v>
      </c>
      <c r="Q55" s="49">
        <v>1.4</v>
      </c>
      <c r="R55" s="53"/>
    </row>
    <row r="56" spans="1:18" ht="12.75" customHeight="1">
      <c r="A56" s="101"/>
      <c r="B56" s="133"/>
      <c r="C56" s="50">
        <v>3</v>
      </c>
      <c r="D56" s="48" t="s">
        <v>153</v>
      </c>
      <c r="E56" s="132"/>
      <c r="F56" s="49" t="s">
        <v>44</v>
      </c>
      <c r="G56" s="100"/>
      <c r="H56" s="99"/>
      <c r="I56" s="49"/>
      <c r="J56" s="49"/>
      <c r="K56" s="49">
        <v>15</v>
      </c>
      <c r="L56" s="49"/>
      <c r="M56" s="49"/>
      <c r="N56" s="49">
        <v>35</v>
      </c>
      <c r="O56" s="49">
        <v>2</v>
      </c>
      <c r="P56" s="49">
        <v>0.6</v>
      </c>
      <c r="Q56" s="49">
        <v>1.4</v>
      </c>
      <c r="R56" s="53"/>
    </row>
    <row r="57" spans="1:18" ht="12.75" customHeight="1">
      <c r="A57" s="22">
        <v>6</v>
      </c>
      <c r="B57" s="133"/>
      <c r="C57" s="50">
        <v>3</v>
      </c>
      <c r="D57" s="64" t="s">
        <v>65</v>
      </c>
      <c r="E57" s="51" t="s">
        <v>49</v>
      </c>
      <c r="F57" s="49" t="s">
        <v>44</v>
      </c>
      <c r="G57" s="49">
        <v>30</v>
      </c>
      <c r="H57" s="49">
        <v>20</v>
      </c>
      <c r="I57" s="49"/>
      <c r="J57" s="49">
        <v>30</v>
      </c>
      <c r="K57" s="49"/>
      <c r="L57" s="49"/>
      <c r="M57" s="49"/>
      <c r="N57" s="49">
        <v>20</v>
      </c>
      <c r="O57" s="47">
        <v>2</v>
      </c>
      <c r="P57" s="49">
        <v>1.2</v>
      </c>
      <c r="Q57" s="49">
        <v>0.8</v>
      </c>
      <c r="R57" s="53"/>
    </row>
    <row r="58" spans="1:18" ht="12.75" customHeight="1">
      <c r="A58" s="22">
        <v>7</v>
      </c>
      <c r="B58" s="133"/>
      <c r="C58" s="50">
        <v>3</v>
      </c>
      <c r="D58" s="64" t="s">
        <v>102</v>
      </c>
      <c r="E58" s="51" t="s">
        <v>99</v>
      </c>
      <c r="F58" s="49" t="s">
        <v>44</v>
      </c>
      <c r="G58" s="49">
        <v>15</v>
      </c>
      <c r="H58" s="49">
        <v>35</v>
      </c>
      <c r="I58" s="49"/>
      <c r="J58" s="49">
        <v>15</v>
      </c>
      <c r="K58" s="49"/>
      <c r="L58" s="49"/>
      <c r="M58" s="49"/>
      <c r="N58" s="49">
        <v>35</v>
      </c>
      <c r="O58" s="47">
        <v>2</v>
      </c>
      <c r="P58" s="49">
        <v>0.6</v>
      </c>
      <c r="Q58" s="49">
        <v>1.4</v>
      </c>
      <c r="R58" s="53"/>
    </row>
    <row r="59" spans="1:18" ht="26.25" customHeight="1">
      <c r="A59" s="101">
        <v>8</v>
      </c>
      <c r="B59" s="133"/>
      <c r="C59" s="50">
        <v>3</v>
      </c>
      <c r="D59" s="65" t="s">
        <v>154</v>
      </c>
      <c r="E59" s="121" t="s">
        <v>113</v>
      </c>
      <c r="F59" s="22" t="s">
        <v>44</v>
      </c>
      <c r="G59" s="101">
        <v>25</v>
      </c>
      <c r="H59" s="100">
        <v>25</v>
      </c>
      <c r="I59" s="49">
        <v>10</v>
      </c>
      <c r="J59" s="49"/>
      <c r="K59" s="49"/>
      <c r="L59" s="49"/>
      <c r="M59" s="49"/>
      <c r="N59" s="49">
        <v>15</v>
      </c>
      <c r="O59" s="49">
        <v>1</v>
      </c>
      <c r="P59" s="49">
        <v>0.4</v>
      </c>
      <c r="Q59" s="49">
        <v>0.6</v>
      </c>
      <c r="R59" s="53"/>
    </row>
    <row r="60" spans="1:18" ht="23.25" customHeight="1">
      <c r="A60" s="101"/>
      <c r="B60" s="133"/>
      <c r="C60" s="50">
        <v>3</v>
      </c>
      <c r="D60" s="65" t="s">
        <v>155</v>
      </c>
      <c r="E60" s="121"/>
      <c r="F60" s="22" t="s">
        <v>44</v>
      </c>
      <c r="G60" s="101"/>
      <c r="H60" s="100"/>
      <c r="I60" s="49"/>
      <c r="J60" s="49"/>
      <c r="K60" s="49">
        <v>15</v>
      </c>
      <c r="L60" s="49"/>
      <c r="M60" s="49"/>
      <c r="N60" s="49">
        <v>10</v>
      </c>
      <c r="O60" s="49">
        <v>1</v>
      </c>
      <c r="P60" s="49">
        <v>0.6</v>
      </c>
      <c r="Q60" s="49">
        <v>0.4</v>
      </c>
      <c r="R60" s="53"/>
    </row>
    <row r="61" spans="1:18" ht="24" customHeight="1">
      <c r="A61" s="101">
        <v>9</v>
      </c>
      <c r="B61" s="133"/>
      <c r="C61" s="50">
        <v>3</v>
      </c>
      <c r="D61" s="65" t="s">
        <v>156</v>
      </c>
      <c r="E61" s="121" t="s">
        <v>114</v>
      </c>
      <c r="F61" s="10" t="s">
        <v>44</v>
      </c>
      <c r="G61" s="118">
        <v>45</v>
      </c>
      <c r="H61" s="100">
        <v>30</v>
      </c>
      <c r="I61" s="49">
        <v>15</v>
      </c>
      <c r="J61" s="49"/>
      <c r="K61" s="49"/>
      <c r="L61" s="49"/>
      <c r="M61" s="49"/>
      <c r="N61" s="49">
        <v>10</v>
      </c>
      <c r="O61" s="49">
        <v>1</v>
      </c>
      <c r="P61" s="49">
        <v>0.6</v>
      </c>
      <c r="Q61" s="49">
        <v>0.4</v>
      </c>
      <c r="R61" s="53"/>
    </row>
    <row r="62" spans="1:18" ht="24.75" customHeight="1">
      <c r="A62" s="101"/>
      <c r="B62" s="133"/>
      <c r="C62" s="50">
        <v>3</v>
      </c>
      <c r="D62" s="65" t="s">
        <v>157</v>
      </c>
      <c r="E62" s="121"/>
      <c r="F62" s="10" t="s">
        <v>44</v>
      </c>
      <c r="G62" s="118"/>
      <c r="H62" s="100"/>
      <c r="I62" s="49"/>
      <c r="J62" s="49"/>
      <c r="K62" s="49">
        <v>30</v>
      </c>
      <c r="L62" s="49"/>
      <c r="M62" s="49"/>
      <c r="N62" s="49">
        <v>20</v>
      </c>
      <c r="O62" s="49">
        <v>2</v>
      </c>
      <c r="P62" s="49">
        <v>1.2</v>
      </c>
      <c r="Q62" s="49">
        <v>0.8</v>
      </c>
      <c r="R62" s="53"/>
    </row>
    <row r="63" spans="1:18" ht="12.75" customHeight="1">
      <c r="A63" s="26"/>
      <c r="B63" s="133"/>
      <c r="C63" s="129" t="s">
        <v>25</v>
      </c>
      <c r="D63" s="130"/>
      <c r="E63" s="130"/>
      <c r="F63" s="131"/>
      <c r="G63" s="37">
        <f>SUM(G48:G62)</f>
        <v>260</v>
      </c>
      <c r="H63" s="37">
        <f aca="true" t="shared" si="3" ref="H63:R63">SUM(H48:H62)</f>
        <v>490</v>
      </c>
      <c r="I63" s="37">
        <f t="shared" si="3"/>
        <v>80</v>
      </c>
      <c r="J63" s="37">
        <f t="shared" si="3"/>
        <v>105</v>
      </c>
      <c r="K63" s="37">
        <f t="shared" si="3"/>
        <v>75</v>
      </c>
      <c r="L63" s="37">
        <f t="shared" si="3"/>
        <v>0</v>
      </c>
      <c r="M63" s="37">
        <f t="shared" si="3"/>
        <v>0</v>
      </c>
      <c r="N63" s="37">
        <f t="shared" si="3"/>
        <v>490</v>
      </c>
      <c r="O63" s="37">
        <f t="shared" si="3"/>
        <v>30</v>
      </c>
      <c r="P63" s="37">
        <f t="shared" si="3"/>
        <v>10.399999999999999</v>
      </c>
      <c r="Q63" s="37">
        <f t="shared" si="3"/>
        <v>19.599999999999998</v>
      </c>
      <c r="R63" s="37">
        <f t="shared" si="3"/>
        <v>0</v>
      </c>
    </row>
    <row r="64" spans="1:18" ht="12.75" customHeight="1">
      <c r="A64" s="101">
        <v>1</v>
      </c>
      <c r="B64" s="133"/>
      <c r="C64" s="50">
        <v>4</v>
      </c>
      <c r="D64" s="48" t="s">
        <v>158</v>
      </c>
      <c r="E64" s="128" t="s">
        <v>53</v>
      </c>
      <c r="F64" s="12" t="s">
        <v>46</v>
      </c>
      <c r="G64" s="118">
        <v>25</v>
      </c>
      <c r="H64" s="100">
        <v>25</v>
      </c>
      <c r="I64" s="49">
        <v>10</v>
      </c>
      <c r="J64" s="49"/>
      <c r="K64" s="49"/>
      <c r="L64" s="49"/>
      <c r="M64" s="49"/>
      <c r="N64" s="49">
        <v>15</v>
      </c>
      <c r="O64" s="49">
        <v>1</v>
      </c>
      <c r="P64" s="49">
        <v>0.4</v>
      </c>
      <c r="Q64" s="49">
        <v>0.6</v>
      </c>
      <c r="R64" s="53"/>
    </row>
    <row r="65" spans="1:18" ht="12.75" customHeight="1">
      <c r="A65" s="101"/>
      <c r="B65" s="133"/>
      <c r="C65" s="50">
        <v>4</v>
      </c>
      <c r="D65" s="48" t="s">
        <v>159</v>
      </c>
      <c r="E65" s="128"/>
      <c r="F65" s="12" t="s">
        <v>44</v>
      </c>
      <c r="G65" s="118"/>
      <c r="H65" s="100"/>
      <c r="I65" s="49"/>
      <c r="J65" s="49">
        <v>15</v>
      </c>
      <c r="K65" s="49"/>
      <c r="L65" s="49"/>
      <c r="M65" s="49"/>
      <c r="N65" s="49">
        <v>10</v>
      </c>
      <c r="O65" s="49">
        <v>1</v>
      </c>
      <c r="P65" s="49">
        <v>0.6</v>
      </c>
      <c r="Q65" s="49">
        <v>0.4</v>
      </c>
      <c r="R65" s="53"/>
    </row>
    <row r="66" spans="1:18" ht="12.75" customHeight="1">
      <c r="A66" s="101">
        <v>2</v>
      </c>
      <c r="B66" s="133"/>
      <c r="C66" s="50">
        <v>4</v>
      </c>
      <c r="D66" s="48" t="s">
        <v>160</v>
      </c>
      <c r="E66" s="128" t="s">
        <v>54</v>
      </c>
      <c r="F66" s="12" t="s">
        <v>45</v>
      </c>
      <c r="G66" s="118">
        <v>45</v>
      </c>
      <c r="H66" s="100">
        <v>55</v>
      </c>
      <c r="I66" s="49">
        <v>15</v>
      </c>
      <c r="J66" s="49"/>
      <c r="K66" s="49"/>
      <c r="L66" s="49"/>
      <c r="M66" s="49"/>
      <c r="N66" s="49">
        <v>35</v>
      </c>
      <c r="O66" s="49">
        <v>2</v>
      </c>
      <c r="P66" s="49">
        <v>0.6</v>
      </c>
      <c r="Q66" s="49">
        <v>1.4</v>
      </c>
      <c r="R66" s="53"/>
    </row>
    <row r="67" spans="1:18" ht="12.75" customHeight="1">
      <c r="A67" s="101"/>
      <c r="B67" s="133"/>
      <c r="C67" s="50">
        <v>4</v>
      </c>
      <c r="D67" s="48" t="s">
        <v>161</v>
      </c>
      <c r="E67" s="128"/>
      <c r="F67" s="12" t="s">
        <v>44</v>
      </c>
      <c r="G67" s="118"/>
      <c r="H67" s="100"/>
      <c r="I67" s="49"/>
      <c r="J67" s="49">
        <v>15</v>
      </c>
      <c r="K67" s="49"/>
      <c r="L67" s="49"/>
      <c r="M67" s="49"/>
      <c r="N67" s="49">
        <v>10</v>
      </c>
      <c r="O67" s="49">
        <v>1</v>
      </c>
      <c r="P67" s="49">
        <v>0.6</v>
      </c>
      <c r="Q67" s="49">
        <v>0.4</v>
      </c>
      <c r="R67" s="53"/>
    </row>
    <row r="68" spans="1:18" ht="12.75" customHeight="1">
      <c r="A68" s="101"/>
      <c r="B68" s="133"/>
      <c r="C68" s="50">
        <v>4</v>
      </c>
      <c r="D68" s="48" t="s">
        <v>162</v>
      </c>
      <c r="E68" s="128"/>
      <c r="F68" s="12" t="s">
        <v>44</v>
      </c>
      <c r="G68" s="118"/>
      <c r="H68" s="100"/>
      <c r="I68" s="49"/>
      <c r="J68" s="49"/>
      <c r="K68" s="49">
        <v>15</v>
      </c>
      <c r="L68" s="49"/>
      <c r="M68" s="49"/>
      <c r="N68" s="49">
        <v>10</v>
      </c>
      <c r="O68" s="49">
        <v>1</v>
      </c>
      <c r="P68" s="49">
        <v>0.6</v>
      </c>
      <c r="Q68" s="49">
        <v>0.4</v>
      </c>
      <c r="R68" s="53"/>
    </row>
    <row r="69" spans="1:18" ht="12.75" customHeight="1">
      <c r="A69" s="101">
        <v>3</v>
      </c>
      <c r="B69" s="133"/>
      <c r="C69" s="50">
        <v>4</v>
      </c>
      <c r="D69" s="48" t="s">
        <v>163</v>
      </c>
      <c r="E69" s="128" t="s">
        <v>95</v>
      </c>
      <c r="F69" s="10" t="s">
        <v>45</v>
      </c>
      <c r="G69" s="118">
        <v>60</v>
      </c>
      <c r="H69" s="100">
        <v>40</v>
      </c>
      <c r="I69" s="49">
        <v>30</v>
      </c>
      <c r="J69" s="49"/>
      <c r="K69" s="49"/>
      <c r="L69" s="49"/>
      <c r="M69" s="49"/>
      <c r="N69" s="49">
        <v>20</v>
      </c>
      <c r="O69" s="49">
        <v>2</v>
      </c>
      <c r="P69" s="49">
        <v>1.2</v>
      </c>
      <c r="Q69" s="49">
        <v>0.8</v>
      </c>
      <c r="R69" s="53"/>
    </row>
    <row r="70" spans="1:18" ht="12.75" customHeight="1">
      <c r="A70" s="101"/>
      <c r="B70" s="133"/>
      <c r="C70" s="50">
        <v>4</v>
      </c>
      <c r="D70" s="48" t="s">
        <v>164</v>
      </c>
      <c r="E70" s="128"/>
      <c r="F70" s="10" t="s">
        <v>44</v>
      </c>
      <c r="G70" s="118"/>
      <c r="H70" s="100"/>
      <c r="I70" s="49"/>
      <c r="J70" s="49"/>
      <c r="K70" s="49"/>
      <c r="L70" s="49">
        <v>30</v>
      </c>
      <c r="M70" s="49"/>
      <c r="N70" s="49">
        <v>20</v>
      </c>
      <c r="O70" s="49">
        <v>2</v>
      </c>
      <c r="P70" s="49">
        <v>1.2</v>
      </c>
      <c r="Q70" s="49">
        <v>0.8</v>
      </c>
      <c r="R70" s="53"/>
    </row>
    <row r="71" spans="1:18" ht="12.75" customHeight="1">
      <c r="A71" s="101">
        <v>4</v>
      </c>
      <c r="B71" s="133"/>
      <c r="C71" s="50">
        <v>4</v>
      </c>
      <c r="D71" s="48" t="s">
        <v>165</v>
      </c>
      <c r="E71" s="128" t="s">
        <v>55</v>
      </c>
      <c r="F71" s="10" t="s">
        <v>45</v>
      </c>
      <c r="G71" s="118">
        <v>45</v>
      </c>
      <c r="H71" s="100">
        <v>55</v>
      </c>
      <c r="I71" s="49">
        <v>15</v>
      </c>
      <c r="J71" s="49"/>
      <c r="K71" s="49"/>
      <c r="L71" s="49"/>
      <c r="M71" s="49"/>
      <c r="N71" s="49">
        <v>35</v>
      </c>
      <c r="O71" s="49">
        <v>2</v>
      </c>
      <c r="P71" s="49">
        <v>0.6</v>
      </c>
      <c r="Q71" s="49">
        <v>1.4</v>
      </c>
      <c r="R71" s="53"/>
    </row>
    <row r="72" spans="1:18" ht="12.75" customHeight="1">
      <c r="A72" s="101"/>
      <c r="B72" s="133"/>
      <c r="C72" s="50">
        <v>4</v>
      </c>
      <c r="D72" s="48" t="s">
        <v>166</v>
      </c>
      <c r="E72" s="128"/>
      <c r="F72" s="10" t="s">
        <v>44</v>
      </c>
      <c r="G72" s="118"/>
      <c r="H72" s="100"/>
      <c r="I72" s="49"/>
      <c r="J72" s="49">
        <v>15</v>
      </c>
      <c r="K72" s="49"/>
      <c r="L72" s="49"/>
      <c r="M72" s="49"/>
      <c r="N72" s="49">
        <v>10</v>
      </c>
      <c r="O72" s="49">
        <v>1</v>
      </c>
      <c r="P72" s="49">
        <v>0.6</v>
      </c>
      <c r="Q72" s="49">
        <v>0.4</v>
      </c>
      <c r="R72" s="53"/>
    </row>
    <row r="73" spans="1:18" ht="12.75" customHeight="1">
      <c r="A73" s="101"/>
      <c r="B73" s="133"/>
      <c r="C73" s="50">
        <v>4</v>
      </c>
      <c r="D73" s="48" t="s">
        <v>167</v>
      </c>
      <c r="E73" s="128"/>
      <c r="F73" s="10" t="s">
        <v>44</v>
      </c>
      <c r="G73" s="118"/>
      <c r="H73" s="100"/>
      <c r="I73" s="49"/>
      <c r="J73" s="49"/>
      <c r="K73" s="49">
        <v>15</v>
      </c>
      <c r="L73" s="49"/>
      <c r="M73" s="49"/>
      <c r="N73" s="49">
        <v>10</v>
      </c>
      <c r="O73" s="49">
        <v>1</v>
      </c>
      <c r="P73" s="49">
        <v>0.6</v>
      </c>
      <c r="Q73" s="49">
        <v>0.4</v>
      </c>
      <c r="R73" s="53"/>
    </row>
    <row r="74" spans="1:18" ht="12.75" customHeight="1">
      <c r="A74" s="101">
        <v>5</v>
      </c>
      <c r="B74" s="133"/>
      <c r="C74" s="50">
        <v>4</v>
      </c>
      <c r="D74" s="48" t="s">
        <v>202</v>
      </c>
      <c r="E74" s="128" t="s">
        <v>106</v>
      </c>
      <c r="F74" s="10" t="s">
        <v>44</v>
      </c>
      <c r="G74" s="118">
        <v>30</v>
      </c>
      <c r="H74" s="98">
        <v>20</v>
      </c>
      <c r="I74" s="49">
        <v>15</v>
      </c>
      <c r="J74" s="49"/>
      <c r="K74" s="49"/>
      <c r="L74" s="49"/>
      <c r="M74" s="49"/>
      <c r="N74" s="49">
        <v>10</v>
      </c>
      <c r="O74" s="49">
        <v>1</v>
      </c>
      <c r="P74" s="49">
        <v>0.6</v>
      </c>
      <c r="Q74" s="49">
        <v>0.4</v>
      </c>
      <c r="R74" s="53"/>
    </row>
    <row r="75" spans="1:18" ht="12.75" customHeight="1">
      <c r="A75" s="101"/>
      <c r="B75" s="133"/>
      <c r="C75" s="50">
        <v>4</v>
      </c>
      <c r="D75" s="48" t="s">
        <v>203</v>
      </c>
      <c r="E75" s="128"/>
      <c r="F75" s="10" t="s">
        <v>44</v>
      </c>
      <c r="G75" s="118"/>
      <c r="H75" s="99"/>
      <c r="I75" s="49"/>
      <c r="J75" s="49"/>
      <c r="K75" s="49">
        <v>15</v>
      </c>
      <c r="L75" s="49"/>
      <c r="M75" s="49"/>
      <c r="N75" s="49">
        <v>10</v>
      </c>
      <c r="O75" s="49">
        <v>1</v>
      </c>
      <c r="P75" s="49">
        <v>0.6</v>
      </c>
      <c r="Q75" s="49">
        <v>0.4</v>
      </c>
      <c r="R75" s="53"/>
    </row>
    <row r="76" spans="1:18" ht="12.75" customHeight="1">
      <c r="A76" s="22">
        <v>6</v>
      </c>
      <c r="B76" s="133"/>
      <c r="C76" s="50">
        <v>4</v>
      </c>
      <c r="D76" s="64" t="s">
        <v>66</v>
      </c>
      <c r="E76" s="23" t="s">
        <v>49</v>
      </c>
      <c r="F76" s="22" t="s">
        <v>44</v>
      </c>
      <c r="G76" s="10">
        <v>30</v>
      </c>
      <c r="H76" s="49">
        <v>20</v>
      </c>
      <c r="I76" s="49"/>
      <c r="J76" s="49">
        <v>30</v>
      </c>
      <c r="K76" s="49"/>
      <c r="L76" s="49"/>
      <c r="M76" s="49"/>
      <c r="N76" s="49">
        <v>20</v>
      </c>
      <c r="O76" s="47">
        <v>2</v>
      </c>
      <c r="P76" s="49">
        <v>1.2</v>
      </c>
      <c r="Q76" s="49">
        <v>0.8</v>
      </c>
      <c r="R76" s="53"/>
    </row>
    <row r="77" spans="1:18" ht="12.75" customHeight="1">
      <c r="A77" s="101">
        <v>7</v>
      </c>
      <c r="B77" s="133"/>
      <c r="C77" s="50">
        <v>4</v>
      </c>
      <c r="D77" s="65" t="s">
        <v>169</v>
      </c>
      <c r="E77" s="125" t="s">
        <v>107</v>
      </c>
      <c r="F77" s="22" t="s">
        <v>44</v>
      </c>
      <c r="G77" s="118">
        <v>30</v>
      </c>
      <c r="H77" s="98">
        <v>20</v>
      </c>
      <c r="I77" s="49">
        <v>15</v>
      </c>
      <c r="J77" s="49"/>
      <c r="K77" s="49"/>
      <c r="L77" s="49"/>
      <c r="M77" s="49"/>
      <c r="N77" s="49">
        <v>10</v>
      </c>
      <c r="O77" s="47">
        <v>1</v>
      </c>
      <c r="P77" s="49">
        <v>0.6</v>
      </c>
      <c r="Q77" s="49">
        <v>0.4</v>
      </c>
      <c r="R77" s="53"/>
    </row>
    <row r="78" spans="1:18" ht="12.75" customHeight="1">
      <c r="A78" s="101"/>
      <c r="B78" s="133"/>
      <c r="C78" s="50">
        <v>4</v>
      </c>
      <c r="D78" s="65" t="s">
        <v>170</v>
      </c>
      <c r="E78" s="125"/>
      <c r="F78" s="22" t="s">
        <v>44</v>
      </c>
      <c r="G78" s="118"/>
      <c r="H78" s="99"/>
      <c r="I78" s="49"/>
      <c r="J78" s="49"/>
      <c r="K78" s="49">
        <v>15</v>
      </c>
      <c r="L78" s="49"/>
      <c r="M78" s="49"/>
      <c r="N78" s="49">
        <v>10</v>
      </c>
      <c r="O78" s="47">
        <v>1</v>
      </c>
      <c r="P78" s="49">
        <v>0.6</v>
      </c>
      <c r="Q78" s="49">
        <v>0.4</v>
      </c>
      <c r="R78" s="53"/>
    </row>
    <row r="79" spans="1:18" ht="24.75" customHeight="1">
      <c r="A79" s="101">
        <v>8</v>
      </c>
      <c r="B79" s="133"/>
      <c r="C79" s="50">
        <v>4</v>
      </c>
      <c r="D79" s="65" t="s">
        <v>171</v>
      </c>
      <c r="E79" s="121" t="s">
        <v>115</v>
      </c>
      <c r="F79" s="10" t="s">
        <v>44</v>
      </c>
      <c r="G79" s="118">
        <v>20</v>
      </c>
      <c r="H79" s="100">
        <v>30</v>
      </c>
      <c r="I79" s="49">
        <v>10</v>
      </c>
      <c r="J79" s="49"/>
      <c r="K79" s="49"/>
      <c r="L79" s="49"/>
      <c r="M79" s="49"/>
      <c r="N79" s="49">
        <v>15</v>
      </c>
      <c r="O79" s="49">
        <v>1</v>
      </c>
      <c r="P79" s="49">
        <v>0.4</v>
      </c>
      <c r="Q79" s="49">
        <v>0.6</v>
      </c>
      <c r="R79" s="53"/>
    </row>
    <row r="80" spans="1:18" ht="21.75" customHeight="1">
      <c r="A80" s="101"/>
      <c r="B80" s="133"/>
      <c r="C80" s="50">
        <v>4</v>
      </c>
      <c r="D80" s="65" t="s">
        <v>172</v>
      </c>
      <c r="E80" s="121"/>
      <c r="F80" s="10" t="s">
        <v>44</v>
      </c>
      <c r="G80" s="118"/>
      <c r="H80" s="100"/>
      <c r="I80" s="49"/>
      <c r="J80" s="49">
        <v>10</v>
      </c>
      <c r="K80" s="49"/>
      <c r="L80" s="49"/>
      <c r="M80" s="49"/>
      <c r="N80" s="49">
        <v>15</v>
      </c>
      <c r="O80" s="49">
        <v>1</v>
      </c>
      <c r="P80" s="49">
        <v>0.4</v>
      </c>
      <c r="Q80" s="49">
        <v>0.6</v>
      </c>
      <c r="R80" s="53"/>
    </row>
    <row r="81" spans="1:18" ht="23.25" customHeight="1">
      <c r="A81" s="101">
        <v>9</v>
      </c>
      <c r="B81" s="133"/>
      <c r="C81" s="50">
        <v>4</v>
      </c>
      <c r="D81" s="65" t="s">
        <v>174</v>
      </c>
      <c r="E81" s="121" t="s">
        <v>173</v>
      </c>
      <c r="F81" s="10" t="s">
        <v>44</v>
      </c>
      <c r="G81" s="118">
        <v>20</v>
      </c>
      <c r="H81" s="100">
        <v>30</v>
      </c>
      <c r="I81" s="49">
        <v>10</v>
      </c>
      <c r="J81" s="49"/>
      <c r="K81" s="49"/>
      <c r="L81" s="49"/>
      <c r="M81" s="49"/>
      <c r="N81" s="49">
        <v>15</v>
      </c>
      <c r="O81" s="49">
        <v>1</v>
      </c>
      <c r="P81" s="49">
        <v>0.4</v>
      </c>
      <c r="Q81" s="49">
        <v>0.6</v>
      </c>
      <c r="R81" s="53"/>
    </row>
    <row r="82" spans="1:18" ht="20.25" customHeight="1">
      <c r="A82" s="101"/>
      <c r="B82" s="133"/>
      <c r="C82" s="50">
        <v>4</v>
      </c>
      <c r="D82" s="65" t="s">
        <v>175</v>
      </c>
      <c r="E82" s="121"/>
      <c r="F82" s="10" t="s">
        <v>44</v>
      </c>
      <c r="G82" s="118"/>
      <c r="H82" s="100"/>
      <c r="I82" s="49"/>
      <c r="J82" s="49"/>
      <c r="K82" s="49">
        <v>10</v>
      </c>
      <c r="L82" s="49"/>
      <c r="M82" s="49"/>
      <c r="N82" s="49">
        <v>15</v>
      </c>
      <c r="O82" s="49">
        <v>1</v>
      </c>
      <c r="P82" s="49">
        <v>0.4</v>
      </c>
      <c r="Q82" s="49">
        <v>0.6</v>
      </c>
      <c r="R82" s="53"/>
    </row>
    <row r="83" spans="1:18" ht="26.25" customHeight="1">
      <c r="A83" s="10">
        <v>10</v>
      </c>
      <c r="B83" s="133"/>
      <c r="C83" s="50">
        <v>4</v>
      </c>
      <c r="D83" s="64" t="s">
        <v>168</v>
      </c>
      <c r="E83" s="66" t="s">
        <v>105</v>
      </c>
      <c r="F83" s="10" t="s">
        <v>44</v>
      </c>
      <c r="G83" s="10">
        <v>0</v>
      </c>
      <c r="H83" s="49">
        <v>160</v>
      </c>
      <c r="I83" s="45"/>
      <c r="J83" s="45"/>
      <c r="K83" s="45"/>
      <c r="L83" s="45"/>
      <c r="M83" s="49">
        <v>0</v>
      </c>
      <c r="N83" s="49">
        <v>160</v>
      </c>
      <c r="O83" s="49">
        <v>6</v>
      </c>
      <c r="P83" s="49">
        <v>0</v>
      </c>
      <c r="Q83" s="49">
        <v>6</v>
      </c>
      <c r="R83" s="53"/>
    </row>
    <row r="84" spans="1:18" ht="12.75" customHeight="1">
      <c r="A84" s="26"/>
      <c r="B84" s="133"/>
      <c r="C84" s="129" t="s">
        <v>26</v>
      </c>
      <c r="D84" s="131"/>
      <c r="E84" s="131"/>
      <c r="F84" s="131"/>
      <c r="G84" s="37">
        <f>SUM(G64:G83)</f>
        <v>305</v>
      </c>
      <c r="H84" s="37">
        <f aca="true" t="shared" si="4" ref="H84:R84">SUM(H64:H83)</f>
        <v>455</v>
      </c>
      <c r="I84" s="37">
        <f t="shared" si="4"/>
        <v>120</v>
      </c>
      <c r="J84" s="37">
        <f t="shared" si="4"/>
        <v>85</v>
      </c>
      <c r="K84" s="37">
        <f t="shared" si="4"/>
        <v>70</v>
      </c>
      <c r="L84" s="37">
        <f t="shared" si="4"/>
        <v>30</v>
      </c>
      <c r="M84" s="37">
        <f t="shared" si="4"/>
        <v>0</v>
      </c>
      <c r="N84" s="37">
        <f t="shared" si="4"/>
        <v>455</v>
      </c>
      <c r="O84" s="37">
        <f t="shared" si="4"/>
        <v>30</v>
      </c>
      <c r="P84" s="37">
        <f t="shared" si="4"/>
        <v>12.2</v>
      </c>
      <c r="Q84" s="37">
        <f t="shared" si="4"/>
        <v>17.8</v>
      </c>
      <c r="R84" s="37">
        <f t="shared" si="4"/>
        <v>0</v>
      </c>
    </row>
    <row r="85" spans="1:18" ht="12.75" customHeight="1">
      <c r="A85" s="96" t="s">
        <v>15</v>
      </c>
      <c r="B85" s="96"/>
      <c r="C85" s="96"/>
      <c r="D85" s="96"/>
      <c r="E85" s="96"/>
      <c r="F85" s="96"/>
      <c r="G85" s="28">
        <f>SUM(G63+G84)</f>
        <v>565</v>
      </c>
      <c r="H85" s="28">
        <f aca="true" t="shared" si="5" ref="H85:R85">SUM(H63+H84)</f>
        <v>945</v>
      </c>
      <c r="I85" s="28">
        <f t="shared" si="5"/>
        <v>200</v>
      </c>
      <c r="J85" s="28">
        <f t="shared" si="5"/>
        <v>190</v>
      </c>
      <c r="K85" s="28">
        <f t="shared" si="5"/>
        <v>145</v>
      </c>
      <c r="L85" s="28">
        <f t="shared" si="5"/>
        <v>30</v>
      </c>
      <c r="M85" s="28">
        <f t="shared" si="5"/>
        <v>0</v>
      </c>
      <c r="N85" s="28">
        <f t="shared" si="5"/>
        <v>945</v>
      </c>
      <c r="O85" s="28">
        <f t="shared" si="5"/>
        <v>60</v>
      </c>
      <c r="P85" s="28">
        <f t="shared" si="5"/>
        <v>22.599999999999998</v>
      </c>
      <c r="Q85" s="28">
        <f t="shared" si="5"/>
        <v>37.4</v>
      </c>
      <c r="R85" s="28">
        <f t="shared" si="5"/>
        <v>0</v>
      </c>
    </row>
    <row r="86" spans="1:18" ht="12.75" customHeight="1">
      <c r="A86" s="101">
        <v>1</v>
      </c>
      <c r="B86" s="133" t="s">
        <v>27</v>
      </c>
      <c r="C86" s="50">
        <v>5</v>
      </c>
      <c r="D86" s="48" t="s">
        <v>176</v>
      </c>
      <c r="E86" s="128" t="s">
        <v>95</v>
      </c>
      <c r="F86" s="10" t="s">
        <v>45</v>
      </c>
      <c r="G86" s="100">
        <v>45</v>
      </c>
      <c r="H86" s="100">
        <v>80</v>
      </c>
      <c r="I86" s="49">
        <v>15</v>
      </c>
      <c r="J86" s="49"/>
      <c r="K86" s="49"/>
      <c r="L86" s="49"/>
      <c r="M86" s="49"/>
      <c r="N86" s="49">
        <v>60</v>
      </c>
      <c r="O86" s="49">
        <v>3</v>
      </c>
      <c r="P86" s="49">
        <v>0.6000000000000001</v>
      </c>
      <c r="Q86" s="49">
        <v>2.4000000000000004</v>
      </c>
      <c r="R86" s="53"/>
    </row>
    <row r="87" spans="1:18" ht="12.75" customHeight="1">
      <c r="A87" s="101"/>
      <c r="B87" s="133"/>
      <c r="C87" s="50">
        <v>5</v>
      </c>
      <c r="D87" s="48" t="s">
        <v>177</v>
      </c>
      <c r="E87" s="128"/>
      <c r="F87" s="10" t="s">
        <v>44</v>
      </c>
      <c r="G87" s="100"/>
      <c r="H87" s="100"/>
      <c r="I87" s="49"/>
      <c r="J87" s="49"/>
      <c r="K87" s="49"/>
      <c r="L87" s="49">
        <v>30</v>
      </c>
      <c r="M87" s="49"/>
      <c r="N87" s="49">
        <v>20</v>
      </c>
      <c r="O87" s="49">
        <v>2</v>
      </c>
      <c r="P87" s="49">
        <v>1.2</v>
      </c>
      <c r="Q87" s="49">
        <v>0.8</v>
      </c>
      <c r="R87" s="53"/>
    </row>
    <row r="88" spans="1:18" ht="12.75" customHeight="1">
      <c r="A88" s="101">
        <v>2</v>
      </c>
      <c r="B88" s="133"/>
      <c r="C88" s="50">
        <v>5</v>
      </c>
      <c r="D88" s="48" t="s">
        <v>178</v>
      </c>
      <c r="E88" s="125" t="s">
        <v>57</v>
      </c>
      <c r="F88" s="22" t="s">
        <v>44</v>
      </c>
      <c r="G88" s="100">
        <v>30</v>
      </c>
      <c r="H88" s="100">
        <v>120</v>
      </c>
      <c r="I88" s="49">
        <v>15</v>
      </c>
      <c r="J88" s="49"/>
      <c r="K88" s="49"/>
      <c r="L88" s="45"/>
      <c r="M88" s="45"/>
      <c r="N88" s="49">
        <v>60</v>
      </c>
      <c r="O88" s="49">
        <v>3</v>
      </c>
      <c r="P88" s="49">
        <v>0.6000000000000001</v>
      </c>
      <c r="Q88" s="49">
        <v>2.4000000000000004</v>
      </c>
      <c r="R88" s="53"/>
    </row>
    <row r="89" spans="1:18" ht="12.75" customHeight="1">
      <c r="A89" s="101"/>
      <c r="B89" s="133"/>
      <c r="C89" s="50">
        <v>5</v>
      </c>
      <c r="D89" s="48" t="s">
        <v>179</v>
      </c>
      <c r="E89" s="125"/>
      <c r="F89" s="22" t="s">
        <v>44</v>
      </c>
      <c r="G89" s="100"/>
      <c r="H89" s="100"/>
      <c r="I89" s="49"/>
      <c r="J89" s="49"/>
      <c r="K89" s="49">
        <v>15</v>
      </c>
      <c r="L89" s="45"/>
      <c r="M89" s="45"/>
      <c r="N89" s="49">
        <v>60</v>
      </c>
      <c r="O89" s="49">
        <v>3</v>
      </c>
      <c r="P89" s="49">
        <v>0.6000000000000001</v>
      </c>
      <c r="Q89" s="49">
        <v>2.4000000000000004</v>
      </c>
      <c r="R89" s="53"/>
    </row>
    <row r="90" spans="1:18" ht="12.75" customHeight="1">
      <c r="A90" s="101">
        <v>3</v>
      </c>
      <c r="B90" s="133"/>
      <c r="C90" s="50">
        <v>5</v>
      </c>
      <c r="D90" s="48" t="s">
        <v>180</v>
      </c>
      <c r="E90" s="128" t="s">
        <v>55</v>
      </c>
      <c r="F90" s="10" t="s">
        <v>44</v>
      </c>
      <c r="G90" s="100">
        <v>30</v>
      </c>
      <c r="H90" s="100">
        <v>70</v>
      </c>
      <c r="I90" s="49">
        <v>15</v>
      </c>
      <c r="J90" s="49"/>
      <c r="K90" s="49"/>
      <c r="L90" s="49"/>
      <c r="M90" s="49"/>
      <c r="N90" s="49">
        <v>35</v>
      </c>
      <c r="O90" s="49">
        <v>2</v>
      </c>
      <c r="P90" s="49">
        <v>0.6</v>
      </c>
      <c r="Q90" s="49">
        <v>1.4</v>
      </c>
      <c r="R90" s="53"/>
    </row>
    <row r="91" spans="1:18" ht="12.75" customHeight="1">
      <c r="A91" s="101"/>
      <c r="B91" s="133"/>
      <c r="C91" s="50">
        <v>5</v>
      </c>
      <c r="D91" s="48" t="s">
        <v>181</v>
      </c>
      <c r="E91" s="128"/>
      <c r="F91" s="10" t="s">
        <v>44</v>
      </c>
      <c r="G91" s="100"/>
      <c r="H91" s="100"/>
      <c r="I91" s="49"/>
      <c r="J91" s="49"/>
      <c r="K91" s="49"/>
      <c r="L91" s="49">
        <v>15</v>
      </c>
      <c r="M91" s="49"/>
      <c r="N91" s="49">
        <v>35</v>
      </c>
      <c r="O91" s="49">
        <v>2</v>
      </c>
      <c r="P91" s="49">
        <v>0.6</v>
      </c>
      <c r="Q91" s="49">
        <v>1.4</v>
      </c>
      <c r="R91" s="53"/>
    </row>
    <row r="92" spans="1:18" ht="12.75" customHeight="1">
      <c r="A92" s="101">
        <v>4</v>
      </c>
      <c r="B92" s="133"/>
      <c r="C92" s="50">
        <v>5</v>
      </c>
      <c r="D92" s="48" t="s">
        <v>204</v>
      </c>
      <c r="E92" s="125" t="s">
        <v>108</v>
      </c>
      <c r="F92" s="22" t="s">
        <v>44</v>
      </c>
      <c r="G92" s="100">
        <v>30</v>
      </c>
      <c r="H92" s="100">
        <v>70</v>
      </c>
      <c r="I92" s="49">
        <v>15</v>
      </c>
      <c r="J92" s="49"/>
      <c r="K92" s="49"/>
      <c r="L92" s="49"/>
      <c r="M92" s="49"/>
      <c r="N92" s="49">
        <v>35</v>
      </c>
      <c r="O92" s="49">
        <v>2</v>
      </c>
      <c r="P92" s="49">
        <v>0.6</v>
      </c>
      <c r="Q92" s="49">
        <v>1.4</v>
      </c>
      <c r="R92" s="53"/>
    </row>
    <row r="93" spans="1:18" ht="12.75" customHeight="1">
      <c r="A93" s="101"/>
      <c r="B93" s="133"/>
      <c r="C93" s="50">
        <v>5</v>
      </c>
      <c r="D93" s="48" t="s">
        <v>205</v>
      </c>
      <c r="E93" s="125"/>
      <c r="F93" s="10" t="s">
        <v>44</v>
      </c>
      <c r="G93" s="100"/>
      <c r="H93" s="100"/>
      <c r="I93" s="49"/>
      <c r="J93" s="49"/>
      <c r="K93" s="49">
        <v>15</v>
      </c>
      <c r="L93" s="49"/>
      <c r="M93" s="49"/>
      <c r="N93" s="49">
        <v>35</v>
      </c>
      <c r="O93" s="49">
        <v>2</v>
      </c>
      <c r="P93" s="49">
        <v>0.6</v>
      </c>
      <c r="Q93" s="49">
        <v>1.4</v>
      </c>
      <c r="R93" s="53"/>
    </row>
    <row r="94" spans="1:18" ht="12.75" customHeight="1">
      <c r="A94" s="22">
        <v>5</v>
      </c>
      <c r="B94" s="133"/>
      <c r="C94" s="50">
        <v>5</v>
      </c>
      <c r="D94" s="64" t="s">
        <v>83</v>
      </c>
      <c r="E94" s="23" t="s">
        <v>49</v>
      </c>
      <c r="F94" s="22" t="s">
        <v>70</v>
      </c>
      <c r="G94" s="49">
        <v>30</v>
      </c>
      <c r="H94" s="49">
        <v>20</v>
      </c>
      <c r="I94" s="49"/>
      <c r="J94" s="49">
        <v>30</v>
      </c>
      <c r="K94" s="49"/>
      <c r="L94" s="49"/>
      <c r="M94" s="49"/>
      <c r="N94" s="49">
        <v>20</v>
      </c>
      <c r="O94" s="47">
        <v>2</v>
      </c>
      <c r="P94" s="49">
        <v>1.2</v>
      </c>
      <c r="Q94" s="49">
        <v>0.8</v>
      </c>
      <c r="R94" s="53"/>
    </row>
    <row r="95" spans="1:18" ht="15.75" customHeight="1">
      <c r="A95" s="22">
        <v>6</v>
      </c>
      <c r="B95" s="133"/>
      <c r="C95" s="50">
        <v>5</v>
      </c>
      <c r="D95" s="64" t="s">
        <v>67</v>
      </c>
      <c r="E95" s="24" t="s">
        <v>59</v>
      </c>
      <c r="F95" s="10" t="s">
        <v>46</v>
      </c>
      <c r="G95" s="49">
        <v>15</v>
      </c>
      <c r="H95" s="49">
        <v>10</v>
      </c>
      <c r="I95" s="49">
        <v>15</v>
      </c>
      <c r="J95" s="49"/>
      <c r="K95" s="49"/>
      <c r="L95" s="49"/>
      <c r="M95" s="49"/>
      <c r="N95" s="49">
        <v>10</v>
      </c>
      <c r="O95" s="49">
        <v>1</v>
      </c>
      <c r="P95" s="49">
        <v>0.6</v>
      </c>
      <c r="Q95" s="49">
        <v>0.4</v>
      </c>
      <c r="R95" s="53"/>
    </row>
    <row r="96" spans="1:18" ht="22.5" customHeight="1">
      <c r="A96" s="101">
        <v>7</v>
      </c>
      <c r="B96" s="133"/>
      <c r="C96" s="50">
        <v>5</v>
      </c>
      <c r="D96" s="65" t="s">
        <v>183</v>
      </c>
      <c r="E96" s="124" t="s">
        <v>182</v>
      </c>
      <c r="F96" s="10" t="s">
        <v>44</v>
      </c>
      <c r="G96" s="100">
        <v>60</v>
      </c>
      <c r="H96" s="100">
        <v>40</v>
      </c>
      <c r="I96" s="49">
        <v>30</v>
      </c>
      <c r="J96" s="49"/>
      <c r="K96" s="49"/>
      <c r="L96" s="49"/>
      <c r="M96" s="49"/>
      <c r="N96" s="49">
        <v>20</v>
      </c>
      <c r="O96" s="49">
        <v>2</v>
      </c>
      <c r="P96" s="49">
        <v>1.2</v>
      </c>
      <c r="Q96" s="49">
        <v>0.8</v>
      </c>
      <c r="R96" s="53"/>
    </row>
    <row r="97" spans="1:18" ht="22.5" customHeight="1">
      <c r="A97" s="101"/>
      <c r="B97" s="133"/>
      <c r="C97" s="50">
        <v>5</v>
      </c>
      <c r="D97" s="65" t="s">
        <v>184</v>
      </c>
      <c r="E97" s="124"/>
      <c r="F97" s="10" t="s">
        <v>44</v>
      </c>
      <c r="G97" s="100"/>
      <c r="H97" s="100"/>
      <c r="I97" s="49"/>
      <c r="J97" s="49"/>
      <c r="K97" s="49">
        <v>30</v>
      </c>
      <c r="L97" s="49"/>
      <c r="M97" s="49"/>
      <c r="N97" s="49">
        <v>20</v>
      </c>
      <c r="O97" s="49">
        <v>2</v>
      </c>
      <c r="P97" s="49">
        <v>1.2</v>
      </c>
      <c r="Q97" s="49">
        <v>0.8</v>
      </c>
      <c r="R97" s="53"/>
    </row>
    <row r="98" spans="1:18" ht="26.25" customHeight="1">
      <c r="A98" s="101">
        <v>8</v>
      </c>
      <c r="B98" s="133"/>
      <c r="C98" s="50">
        <v>5</v>
      </c>
      <c r="D98" s="68" t="s">
        <v>212</v>
      </c>
      <c r="E98" s="121" t="s">
        <v>214</v>
      </c>
      <c r="F98" s="10" t="s">
        <v>44</v>
      </c>
      <c r="G98" s="155">
        <v>25</v>
      </c>
      <c r="H98" s="152">
        <v>75</v>
      </c>
      <c r="I98" s="49">
        <v>10</v>
      </c>
      <c r="J98" s="49"/>
      <c r="K98" s="49"/>
      <c r="L98" s="49"/>
      <c r="M98" s="49"/>
      <c r="N98" s="49">
        <v>40</v>
      </c>
      <c r="O98" s="49">
        <v>2</v>
      </c>
      <c r="P98" s="49">
        <v>0.4</v>
      </c>
      <c r="Q98" s="49">
        <v>1.6</v>
      </c>
      <c r="R98" s="53"/>
    </row>
    <row r="99" spans="1:18" ht="21.75" customHeight="1">
      <c r="A99" s="101"/>
      <c r="B99" s="133"/>
      <c r="C99" s="50">
        <v>5</v>
      </c>
      <c r="D99" s="68" t="s">
        <v>213</v>
      </c>
      <c r="E99" s="121"/>
      <c r="F99" s="4" t="s">
        <v>44</v>
      </c>
      <c r="G99" s="155"/>
      <c r="H99" s="152"/>
      <c r="I99" s="49"/>
      <c r="J99" s="49"/>
      <c r="K99" s="49">
        <v>15</v>
      </c>
      <c r="L99" s="49"/>
      <c r="M99" s="49"/>
      <c r="N99" s="49">
        <v>35</v>
      </c>
      <c r="O99" s="49">
        <v>2</v>
      </c>
      <c r="P99" s="49">
        <v>0.6</v>
      </c>
      <c r="Q99" s="49">
        <v>1.4</v>
      </c>
      <c r="R99" s="53"/>
    </row>
    <row r="100" spans="1:18" ht="12.75" customHeight="1">
      <c r="A100" s="29"/>
      <c r="B100" s="133"/>
      <c r="C100" s="122" t="s">
        <v>28</v>
      </c>
      <c r="D100" s="160"/>
      <c r="E100" s="160"/>
      <c r="F100" s="123"/>
      <c r="G100" s="27">
        <f aca="true" t="shared" si="6" ref="G100:R100">SUM(G86:G99)</f>
        <v>265</v>
      </c>
      <c r="H100" s="27">
        <f t="shared" si="6"/>
        <v>485</v>
      </c>
      <c r="I100" s="27">
        <f t="shared" si="6"/>
        <v>115</v>
      </c>
      <c r="J100" s="27">
        <f t="shared" si="6"/>
        <v>30</v>
      </c>
      <c r="K100" s="27">
        <f t="shared" si="6"/>
        <v>75</v>
      </c>
      <c r="L100" s="27">
        <f t="shared" si="6"/>
        <v>45</v>
      </c>
      <c r="M100" s="27">
        <f t="shared" si="6"/>
        <v>0</v>
      </c>
      <c r="N100" s="27">
        <f t="shared" si="6"/>
        <v>485</v>
      </c>
      <c r="O100" s="27">
        <f t="shared" si="6"/>
        <v>30</v>
      </c>
      <c r="P100" s="27">
        <f t="shared" si="6"/>
        <v>10.599999999999998</v>
      </c>
      <c r="Q100" s="27">
        <f t="shared" si="6"/>
        <v>19.400000000000002</v>
      </c>
      <c r="R100" s="27">
        <f t="shared" si="6"/>
        <v>0</v>
      </c>
    </row>
    <row r="101" spans="1:18" ht="12.75" customHeight="1">
      <c r="A101" s="101">
        <v>1</v>
      </c>
      <c r="B101" s="133"/>
      <c r="C101" s="50">
        <v>6</v>
      </c>
      <c r="D101" s="64" t="s">
        <v>185</v>
      </c>
      <c r="E101" s="125" t="s">
        <v>94</v>
      </c>
      <c r="F101" s="10" t="s">
        <v>44</v>
      </c>
      <c r="G101" s="100">
        <v>20</v>
      </c>
      <c r="H101" s="100">
        <v>55</v>
      </c>
      <c r="I101" s="49">
        <v>10</v>
      </c>
      <c r="J101" s="49"/>
      <c r="K101" s="49"/>
      <c r="L101" s="49"/>
      <c r="M101" s="49"/>
      <c r="N101" s="49">
        <v>40</v>
      </c>
      <c r="O101" s="49">
        <v>2</v>
      </c>
      <c r="P101" s="49">
        <v>0.4</v>
      </c>
      <c r="Q101" s="49">
        <v>1.6</v>
      </c>
      <c r="R101" s="53"/>
    </row>
    <row r="102" spans="1:18" ht="12.75" customHeight="1">
      <c r="A102" s="101"/>
      <c r="B102" s="133"/>
      <c r="C102" s="50">
        <v>6</v>
      </c>
      <c r="D102" s="64" t="s">
        <v>186</v>
      </c>
      <c r="E102" s="125"/>
      <c r="F102" s="10" t="s">
        <v>44</v>
      </c>
      <c r="G102" s="100"/>
      <c r="H102" s="100"/>
      <c r="I102" s="49"/>
      <c r="J102" s="49">
        <v>10</v>
      </c>
      <c r="K102" s="49"/>
      <c r="L102" s="49"/>
      <c r="M102" s="49"/>
      <c r="N102" s="49">
        <v>15</v>
      </c>
      <c r="O102" s="49">
        <v>1</v>
      </c>
      <c r="P102" s="49">
        <v>0.4</v>
      </c>
      <c r="Q102" s="49">
        <v>0.6</v>
      </c>
      <c r="R102" s="53"/>
    </row>
    <row r="103" spans="1:18" ht="22.5" customHeight="1">
      <c r="A103" s="101">
        <v>2</v>
      </c>
      <c r="B103" s="133"/>
      <c r="C103" s="50">
        <v>6</v>
      </c>
      <c r="D103" s="65" t="s">
        <v>188</v>
      </c>
      <c r="E103" s="124" t="s">
        <v>182</v>
      </c>
      <c r="F103" s="10" t="s">
        <v>45</v>
      </c>
      <c r="G103" s="100">
        <v>45</v>
      </c>
      <c r="H103" s="100">
        <v>30</v>
      </c>
      <c r="I103" s="49">
        <v>15</v>
      </c>
      <c r="J103" s="49"/>
      <c r="K103" s="49"/>
      <c r="L103" s="49"/>
      <c r="M103" s="49"/>
      <c r="N103" s="49">
        <v>10</v>
      </c>
      <c r="O103" s="49">
        <v>1</v>
      </c>
      <c r="P103" s="49">
        <v>0.6</v>
      </c>
      <c r="Q103" s="49">
        <v>0.4</v>
      </c>
      <c r="R103" s="53"/>
    </row>
    <row r="104" spans="1:18" ht="21.75" customHeight="1">
      <c r="A104" s="101"/>
      <c r="B104" s="133"/>
      <c r="C104" s="50">
        <v>6</v>
      </c>
      <c r="D104" s="65" t="s">
        <v>189</v>
      </c>
      <c r="E104" s="124"/>
      <c r="F104" s="10" t="s">
        <v>44</v>
      </c>
      <c r="G104" s="100"/>
      <c r="H104" s="100"/>
      <c r="I104" s="49"/>
      <c r="J104" s="49"/>
      <c r="K104" s="49">
        <v>30</v>
      </c>
      <c r="L104" s="49"/>
      <c r="M104" s="49"/>
      <c r="N104" s="49">
        <v>20</v>
      </c>
      <c r="O104" s="49">
        <v>2</v>
      </c>
      <c r="P104" s="49">
        <v>1.2</v>
      </c>
      <c r="Q104" s="49">
        <v>0.8</v>
      </c>
      <c r="R104" s="53"/>
    </row>
    <row r="105" spans="1:18" ht="21.75" customHeight="1">
      <c r="A105" s="101">
        <v>4</v>
      </c>
      <c r="B105" s="133"/>
      <c r="C105" s="50">
        <v>6</v>
      </c>
      <c r="D105" s="65" t="s">
        <v>191</v>
      </c>
      <c r="E105" s="121" t="s">
        <v>190</v>
      </c>
      <c r="F105" s="10" t="s">
        <v>44</v>
      </c>
      <c r="G105" s="100">
        <v>45</v>
      </c>
      <c r="H105" s="100">
        <v>30</v>
      </c>
      <c r="I105" s="49">
        <v>15</v>
      </c>
      <c r="J105" s="49"/>
      <c r="K105" s="49"/>
      <c r="L105" s="49"/>
      <c r="M105" s="49"/>
      <c r="N105" s="49">
        <v>10</v>
      </c>
      <c r="O105" s="49">
        <v>1</v>
      </c>
      <c r="P105" s="49">
        <v>0.6</v>
      </c>
      <c r="Q105" s="49">
        <v>0.4</v>
      </c>
      <c r="R105" s="53"/>
    </row>
    <row r="106" spans="1:18" ht="21.75" customHeight="1">
      <c r="A106" s="101"/>
      <c r="B106" s="133"/>
      <c r="C106" s="50">
        <v>6</v>
      </c>
      <c r="D106" s="65" t="s">
        <v>192</v>
      </c>
      <c r="E106" s="121"/>
      <c r="F106" s="10" t="s">
        <v>44</v>
      </c>
      <c r="G106" s="100"/>
      <c r="H106" s="100"/>
      <c r="I106" s="49"/>
      <c r="J106" s="49"/>
      <c r="K106" s="49"/>
      <c r="L106" s="49">
        <v>30</v>
      </c>
      <c r="M106" s="49"/>
      <c r="N106" s="49">
        <v>20</v>
      </c>
      <c r="O106" s="49">
        <v>2</v>
      </c>
      <c r="P106" s="49">
        <v>1.2</v>
      </c>
      <c r="Q106" s="49">
        <v>0.8</v>
      </c>
      <c r="R106" s="53"/>
    </row>
    <row r="107" spans="1:18" ht="12.75" customHeight="1">
      <c r="A107" s="126">
        <v>5</v>
      </c>
      <c r="B107" s="133"/>
      <c r="C107" s="50">
        <v>6</v>
      </c>
      <c r="D107" s="65" t="s">
        <v>193</v>
      </c>
      <c r="E107" s="125" t="s">
        <v>60</v>
      </c>
      <c r="F107" s="10" t="s">
        <v>44</v>
      </c>
      <c r="G107" s="100">
        <v>30</v>
      </c>
      <c r="H107" s="100">
        <v>45</v>
      </c>
      <c r="I107" s="49">
        <v>15</v>
      </c>
      <c r="J107" s="49"/>
      <c r="K107" s="49"/>
      <c r="L107" s="49"/>
      <c r="M107" s="49"/>
      <c r="N107" s="49">
        <v>10</v>
      </c>
      <c r="O107" s="49">
        <v>1</v>
      </c>
      <c r="P107" s="49">
        <v>0.6</v>
      </c>
      <c r="Q107" s="49">
        <v>0.4</v>
      </c>
      <c r="R107" s="53"/>
    </row>
    <row r="108" spans="1:18" ht="12.75" customHeight="1">
      <c r="A108" s="127"/>
      <c r="B108" s="133"/>
      <c r="C108" s="50">
        <v>6</v>
      </c>
      <c r="D108" s="65" t="s">
        <v>194</v>
      </c>
      <c r="E108" s="125"/>
      <c r="F108" s="10" t="s">
        <v>44</v>
      </c>
      <c r="G108" s="100"/>
      <c r="H108" s="100"/>
      <c r="I108" s="49"/>
      <c r="J108" s="49"/>
      <c r="K108" s="49">
        <v>15</v>
      </c>
      <c r="L108" s="49"/>
      <c r="M108" s="49"/>
      <c r="N108" s="49">
        <v>35</v>
      </c>
      <c r="O108" s="49">
        <v>2</v>
      </c>
      <c r="P108" s="49">
        <v>0.6</v>
      </c>
      <c r="Q108" s="49">
        <v>1.4</v>
      </c>
      <c r="R108" s="53"/>
    </row>
    <row r="109" spans="1:18" ht="27.75" customHeight="1">
      <c r="A109" s="101">
        <v>6</v>
      </c>
      <c r="B109" s="133"/>
      <c r="C109" s="50">
        <v>6</v>
      </c>
      <c r="D109" s="65" t="s">
        <v>195</v>
      </c>
      <c r="E109" s="121" t="s">
        <v>119</v>
      </c>
      <c r="F109" s="10" t="s">
        <v>45</v>
      </c>
      <c r="G109" s="100">
        <v>60</v>
      </c>
      <c r="H109" s="100">
        <v>15</v>
      </c>
      <c r="I109" s="49">
        <v>15</v>
      </c>
      <c r="J109" s="49"/>
      <c r="K109" s="49"/>
      <c r="L109" s="49"/>
      <c r="M109" s="49"/>
      <c r="N109" s="49">
        <v>10</v>
      </c>
      <c r="O109" s="49">
        <v>1</v>
      </c>
      <c r="P109" s="49">
        <v>0.6</v>
      </c>
      <c r="Q109" s="49">
        <v>0.4</v>
      </c>
      <c r="R109" s="53"/>
    </row>
    <row r="110" spans="1:18" ht="21.75" customHeight="1">
      <c r="A110" s="101"/>
      <c r="B110" s="133"/>
      <c r="C110" s="50">
        <v>6</v>
      </c>
      <c r="D110" s="65" t="s">
        <v>196</v>
      </c>
      <c r="E110" s="121"/>
      <c r="F110" s="10" t="s">
        <v>44</v>
      </c>
      <c r="G110" s="100"/>
      <c r="H110" s="100"/>
      <c r="I110" s="49"/>
      <c r="J110" s="49"/>
      <c r="K110" s="49">
        <v>45</v>
      </c>
      <c r="L110" s="49"/>
      <c r="M110" s="49"/>
      <c r="N110" s="49">
        <v>5</v>
      </c>
      <c r="O110" s="49">
        <v>2</v>
      </c>
      <c r="P110" s="49">
        <v>1.8</v>
      </c>
      <c r="Q110" s="49">
        <v>0.2</v>
      </c>
      <c r="R110" s="53"/>
    </row>
    <row r="111" spans="1:18" ht="21.75" customHeight="1">
      <c r="A111" s="22">
        <v>7</v>
      </c>
      <c r="B111" s="133"/>
      <c r="C111" s="50">
        <v>6</v>
      </c>
      <c r="D111" s="69" t="s">
        <v>187</v>
      </c>
      <c r="E111" s="70" t="s">
        <v>105</v>
      </c>
      <c r="F111" s="10" t="s">
        <v>44</v>
      </c>
      <c r="G111" s="49">
        <v>0</v>
      </c>
      <c r="H111" s="62">
        <v>160</v>
      </c>
      <c r="I111" s="45"/>
      <c r="J111" s="45"/>
      <c r="K111" s="45"/>
      <c r="L111" s="45"/>
      <c r="M111" s="49">
        <v>0</v>
      </c>
      <c r="N111" s="49">
        <v>160</v>
      </c>
      <c r="O111" s="49">
        <v>6</v>
      </c>
      <c r="P111" s="49">
        <v>0</v>
      </c>
      <c r="Q111" s="47">
        <v>6</v>
      </c>
      <c r="R111" s="53"/>
    </row>
    <row r="112" spans="1:18" ht="27" customHeight="1">
      <c r="A112" s="101">
        <v>8</v>
      </c>
      <c r="B112" s="133"/>
      <c r="C112" s="50">
        <v>6</v>
      </c>
      <c r="D112" s="68" t="s">
        <v>215</v>
      </c>
      <c r="E112" s="121" t="s">
        <v>219</v>
      </c>
      <c r="F112" s="4" t="s">
        <v>45</v>
      </c>
      <c r="G112" s="152">
        <v>30</v>
      </c>
      <c r="H112" s="152">
        <v>70</v>
      </c>
      <c r="I112" s="49">
        <v>15</v>
      </c>
      <c r="J112" s="49"/>
      <c r="K112" s="49"/>
      <c r="L112" s="49"/>
      <c r="M112" s="49"/>
      <c r="N112" s="49">
        <v>35</v>
      </c>
      <c r="O112" s="49">
        <v>2</v>
      </c>
      <c r="P112" s="49">
        <v>0.6</v>
      </c>
      <c r="Q112" s="49">
        <v>1.4</v>
      </c>
      <c r="R112" s="53"/>
    </row>
    <row r="113" spans="1:18" ht="25.5" customHeight="1">
      <c r="A113" s="101"/>
      <c r="B113" s="133"/>
      <c r="C113" s="50">
        <v>6</v>
      </c>
      <c r="D113" s="68" t="s">
        <v>216</v>
      </c>
      <c r="E113" s="121"/>
      <c r="F113" s="4" t="s">
        <v>44</v>
      </c>
      <c r="G113" s="152"/>
      <c r="H113" s="152"/>
      <c r="I113" s="49"/>
      <c r="J113" s="49"/>
      <c r="K113" s="49"/>
      <c r="L113" s="49">
        <v>15</v>
      </c>
      <c r="M113" s="49"/>
      <c r="N113" s="49">
        <v>35</v>
      </c>
      <c r="O113" s="49">
        <v>2</v>
      </c>
      <c r="P113" s="49">
        <v>0.6</v>
      </c>
      <c r="Q113" s="49">
        <v>1.4</v>
      </c>
      <c r="R113" s="53"/>
    </row>
    <row r="114" spans="1:18" ht="21.75" customHeight="1">
      <c r="A114" s="101">
        <v>9</v>
      </c>
      <c r="B114" s="133"/>
      <c r="C114" s="50">
        <v>6</v>
      </c>
      <c r="D114" s="68" t="s">
        <v>217</v>
      </c>
      <c r="E114" s="121" t="s">
        <v>220</v>
      </c>
      <c r="F114" s="10" t="s">
        <v>45</v>
      </c>
      <c r="G114" s="152">
        <v>45</v>
      </c>
      <c r="H114" s="152">
        <v>80</v>
      </c>
      <c r="I114" s="49">
        <v>15</v>
      </c>
      <c r="J114" s="49"/>
      <c r="K114" s="49"/>
      <c r="L114" s="49"/>
      <c r="M114" s="49"/>
      <c r="N114" s="49">
        <v>60</v>
      </c>
      <c r="O114" s="49">
        <v>3</v>
      </c>
      <c r="P114" s="49">
        <v>0.6</v>
      </c>
      <c r="Q114" s="49">
        <v>2.4</v>
      </c>
      <c r="R114" s="53"/>
    </row>
    <row r="115" spans="1:18" ht="26.25" customHeight="1">
      <c r="A115" s="101"/>
      <c r="B115" s="133"/>
      <c r="C115" s="50">
        <v>6</v>
      </c>
      <c r="D115" s="68" t="s">
        <v>218</v>
      </c>
      <c r="E115" s="121"/>
      <c r="F115" s="4" t="s">
        <v>44</v>
      </c>
      <c r="G115" s="152"/>
      <c r="H115" s="152"/>
      <c r="I115" s="49"/>
      <c r="J115" s="49"/>
      <c r="K115" s="49">
        <v>30</v>
      </c>
      <c r="L115" s="49"/>
      <c r="M115" s="49"/>
      <c r="N115" s="49">
        <v>20</v>
      </c>
      <c r="O115" s="49">
        <v>2</v>
      </c>
      <c r="P115" s="49">
        <v>1.2</v>
      </c>
      <c r="Q115" s="49">
        <v>0.8</v>
      </c>
      <c r="R115" s="53"/>
    </row>
    <row r="116" spans="1:18" ht="12.75" customHeight="1">
      <c r="A116" s="29"/>
      <c r="B116" s="133"/>
      <c r="C116" s="122" t="s">
        <v>29</v>
      </c>
      <c r="D116" s="123"/>
      <c r="E116" s="123"/>
      <c r="F116" s="123"/>
      <c r="G116" s="27">
        <f aca="true" t="shared" si="7" ref="G116:R116">SUM(G101:G115)</f>
        <v>275</v>
      </c>
      <c r="H116" s="27">
        <f t="shared" si="7"/>
        <v>485</v>
      </c>
      <c r="I116" s="27">
        <f t="shared" si="7"/>
        <v>100</v>
      </c>
      <c r="J116" s="27">
        <f t="shared" si="7"/>
        <v>10</v>
      </c>
      <c r="K116" s="27">
        <f t="shared" si="7"/>
        <v>120</v>
      </c>
      <c r="L116" s="27">
        <f t="shared" si="7"/>
        <v>45</v>
      </c>
      <c r="M116" s="27">
        <f t="shared" si="7"/>
        <v>0</v>
      </c>
      <c r="N116" s="27">
        <f t="shared" si="7"/>
        <v>485</v>
      </c>
      <c r="O116" s="27">
        <f t="shared" si="7"/>
        <v>30</v>
      </c>
      <c r="P116" s="27">
        <f t="shared" si="7"/>
        <v>10.999999999999996</v>
      </c>
      <c r="Q116" s="27">
        <f t="shared" si="7"/>
        <v>19</v>
      </c>
      <c r="R116" s="27">
        <f t="shared" si="7"/>
        <v>0</v>
      </c>
    </row>
    <row r="117" spans="1:18" ht="12.75" customHeight="1">
      <c r="A117" s="96" t="s">
        <v>30</v>
      </c>
      <c r="B117" s="96"/>
      <c r="C117" s="96"/>
      <c r="D117" s="97"/>
      <c r="E117" s="97"/>
      <c r="F117" s="96"/>
      <c r="G117" s="28">
        <f aca="true" t="shared" si="8" ref="G117:R117">SUM(G100+G116)</f>
        <v>540</v>
      </c>
      <c r="H117" s="28">
        <f t="shared" si="8"/>
        <v>970</v>
      </c>
      <c r="I117" s="28">
        <f t="shared" si="8"/>
        <v>215</v>
      </c>
      <c r="J117" s="28">
        <f t="shared" si="8"/>
        <v>40</v>
      </c>
      <c r="K117" s="28">
        <f t="shared" si="8"/>
        <v>195</v>
      </c>
      <c r="L117" s="28">
        <f t="shared" si="8"/>
        <v>90</v>
      </c>
      <c r="M117" s="28">
        <f t="shared" si="8"/>
        <v>0</v>
      </c>
      <c r="N117" s="28">
        <f t="shared" si="8"/>
        <v>970</v>
      </c>
      <c r="O117" s="28">
        <f t="shared" si="8"/>
        <v>60</v>
      </c>
      <c r="P117" s="28">
        <f t="shared" si="8"/>
        <v>21.599999999999994</v>
      </c>
      <c r="Q117" s="28">
        <f t="shared" si="8"/>
        <v>38.400000000000006</v>
      </c>
      <c r="R117" s="28">
        <f t="shared" si="8"/>
        <v>0</v>
      </c>
    </row>
    <row r="118" spans="1:18" ht="12.75" customHeight="1">
      <c r="A118" s="10">
        <v>1</v>
      </c>
      <c r="B118" s="133" t="s">
        <v>61</v>
      </c>
      <c r="C118" s="50">
        <v>7</v>
      </c>
      <c r="D118" s="64" t="s">
        <v>197</v>
      </c>
      <c r="E118" s="24" t="s">
        <v>62</v>
      </c>
      <c r="F118" s="12" t="s">
        <v>44</v>
      </c>
      <c r="G118" s="49">
        <v>30</v>
      </c>
      <c r="H118" s="49">
        <v>70</v>
      </c>
      <c r="I118" s="49"/>
      <c r="J118" s="49">
        <v>30</v>
      </c>
      <c r="K118" s="49"/>
      <c r="L118" s="49"/>
      <c r="M118" s="49"/>
      <c r="N118" s="49">
        <v>70</v>
      </c>
      <c r="O118" s="49">
        <v>4</v>
      </c>
      <c r="P118" s="49">
        <v>1.2</v>
      </c>
      <c r="Q118" s="49">
        <v>2.8</v>
      </c>
      <c r="R118" s="53"/>
    </row>
    <row r="119" spans="1:18" ht="12.75" customHeight="1">
      <c r="A119" s="10">
        <v>2</v>
      </c>
      <c r="B119" s="133"/>
      <c r="C119" s="50">
        <v>7</v>
      </c>
      <c r="D119" s="64" t="s">
        <v>68</v>
      </c>
      <c r="E119" s="25" t="s">
        <v>63</v>
      </c>
      <c r="F119" s="67" t="s">
        <v>198</v>
      </c>
      <c r="G119" s="49">
        <v>0</v>
      </c>
      <c r="H119" s="49">
        <v>275</v>
      </c>
      <c r="I119" s="49"/>
      <c r="J119" s="49"/>
      <c r="K119" s="49"/>
      <c r="L119" s="45"/>
      <c r="M119" s="45"/>
      <c r="N119" s="49">
        <v>275</v>
      </c>
      <c r="O119" s="49">
        <v>15</v>
      </c>
      <c r="P119" s="49">
        <v>4</v>
      </c>
      <c r="Q119" s="49">
        <v>11</v>
      </c>
      <c r="R119" s="10">
        <v>100</v>
      </c>
    </row>
    <row r="120" spans="1:18" ht="24.75" customHeight="1">
      <c r="A120" s="10">
        <v>3</v>
      </c>
      <c r="B120" s="133"/>
      <c r="C120" s="50">
        <v>7</v>
      </c>
      <c r="D120" s="64" t="s">
        <v>206</v>
      </c>
      <c r="E120" s="65" t="s">
        <v>207</v>
      </c>
      <c r="F120" s="12" t="s">
        <v>44</v>
      </c>
      <c r="G120" s="49">
        <v>10</v>
      </c>
      <c r="H120" s="49">
        <v>40</v>
      </c>
      <c r="I120" s="49">
        <v>10</v>
      </c>
      <c r="J120" s="49"/>
      <c r="K120" s="49"/>
      <c r="L120" s="45"/>
      <c r="M120" s="45"/>
      <c r="N120" s="49">
        <v>40</v>
      </c>
      <c r="O120" s="49">
        <v>2</v>
      </c>
      <c r="P120" s="49">
        <v>0.4</v>
      </c>
      <c r="Q120" s="49">
        <v>1.6</v>
      </c>
      <c r="R120" s="53"/>
    </row>
    <row r="121" spans="1:18" ht="23.25" customHeight="1">
      <c r="A121" s="118">
        <v>4</v>
      </c>
      <c r="B121" s="133"/>
      <c r="C121" s="50">
        <v>7</v>
      </c>
      <c r="D121" s="68" t="s">
        <v>221</v>
      </c>
      <c r="E121" s="121" t="s">
        <v>225</v>
      </c>
      <c r="F121" s="12" t="s">
        <v>44</v>
      </c>
      <c r="G121" s="118">
        <v>30</v>
      </c>
      <c r="H121" s="118">
        <v>70</v>
      </c>
      <c r="I121" s="10">
        <v>15</v>
      </c>
      <c r="J121" s="10"/>
      <c r="K121" s="10"/>
      <c r="L121" s="36"/>
      <c r="M121" s="36"/>
      <c r="N121" s="10">
        <v>35</v>
      </c>
      <c r="O121" s="49">
        <v>2</v>
      </c>
      <c r="P121" s="49">
        <v>0.6</v>
      </c>
      <c r="Q121" s="49">
        <v>1.4</v>
      </c>
      <c r="R121" s="53"/>
    </row>
    <row r="122" spans="1:18" ht="22.5" customHeight="1">
      <c r="A122" s="118"/>
      <c r="B122" s="133"/>
      <c r="C122" s="50">
        <v>7</v>
      </c>
      <c r="D122" s="68" t="s">
        <v>222</v>
      </c>
      <c r="E122" s="121"/>
      <c r="F122" s="12" t="s">
        <v>44</v>
      </c>
      <c r="G122" s="118"/>
      <c r="H122" s="118"/>
      <c r="I122" s="10"/>
      <c r="J122" s="10"/>
      <c r="K122" s="10">
        <v>15</v>
      </c>
      <c r="L122" s="36"/>
      <c r="M122" s="36"/>
      <c r="N122" s="10">
        <v>35</v>
      </c>
      <c r="O122" s="49">
        <v>2</v>
      </c>
      <c r="P122" s="49">
        <v>0.6</v>
      </c>
      <c r="Q122" s="49">
        <v>1.4</v>
      </c>
      <c r="R122" s="53"/>
    </row>
    <row r="123" spans="1:18" ht="24.75" customHeight="1">
      <c r="A123" s="118">
        <v>5</v>
      </c>
      <c r="B123" s="133"/>
      <c r="C123" s="50">
        <v>7</v>
      </c>
      <c r="D123" s="68" t="s">
        <v>223</v>
      </c>
      <c r="E123" s="121" t="s">
        <v>226</v>
      </c>
      <c r="F123" s="12" t="s">
        <v>45</v>
      </c>
      <c r="G123" s="118">
        <v>45</v>
      </c>
      <c r="H123" s="118">
        <v>80</v>
      </c>
      <c r="I123" s="10">
        <v>15</v>
      </c>
      <c r="J123" s="10"/>
      <c r="K123" s="10"/>
      <c r="L123" s="36"/>
      <c r="M123" s="36"/>
      <c r="N123" s="10">
        <v>60</v>
      </c>
      <c r="O123" s="49">
        <v>3</v>
      </c>
      <c r="P123" s="49">
        <v>0.6</v>
      </c>
      <c r="Q123" s="49">
        <v>2.4</v>
      </c>
      <c r="R123" s="53"/>
    </row>
    <row r="124" spans="1:18" ht="24.75" customHeight="1">
      <c r="A124" s="118"/>
      <c r="B124" s="133"/>
      <c r="C124" s="50">
        <v>7</v>
      </c>
      <c r="D124" s="68" t="s">
        <v>224</v>
      </c>
      <c r="E124" s="121"/>
      <c r="F124" s="12" t="s">
        <v>44</v>
      </c>
      <c r="G124" s="118"/>
      <c r="H124" s="118"/>
      <c r="I124" s="10"/>
      <c r="J124" s="10"/>
      <c r="K124" s="10">
        <v>30</v>
      </c>
      <c r="L124" s="36"/>
      <c r="M124" s="36"/>
      <c r="N124" s="10">
        <v>20</v>
      </c>
      <c r="O124" s="49">
        <v>2</v>
      </c>
      <c r="P124" s="49">
        <v>1.2</v>
      </c>
      <c r="Q124" s="49">
        <v>0.8</v>
      </c>
      <c r="R124" s="53"/>
    </row>
    <row r="125" spans="1:18" ht="12.75" customHeight="1">
      <c r="A125" s="29"/>
      <c r="B125" s="133"/>
      <c r="C125" s="122" t="s">
        <v>56</v>
      </c>
      <c r="D125" s="139"/>
      <c r="E125" s="139"/>
      <c r="F125" s="123"/>
      <c r="G125" s="27">
        <f>SUM(G118:G124)</f>
        <v>115</v>
      </c>
      <c r="H125" s="27">
        <f aca="true" t="shared" si="9" ref="H125:R125">SUM(H118:H124)</f>
        <v>535</v>
      </c>
      <c r="I125" s="27">
        <f t="shared" si="9"/>
        <v>40</v>
      </c>
      <c r="J125" s="27">
        <f t="shared" si="9"/>
        <v>30</v>
      </c>
      <c r="K125" s="27">
        <f t="shared" si="9"/>
        <v>45</v>
      </c>
      <c r="L125" s="27">
        <f t="shared" si="9"/>
        <v>0</v>
      </c>
      <c r="M125" s="27">
        <f t="shared" si="9"/>
        <v>0</v>
      </c>
      <c r="N125" s="27">
        <f t="shared" si="9"/>
        <v>535</v>
      </c>
      <c r="O125" s="27">
        <f t="shared" si="9"/>
        <v>30</v>
      </c>
      <c r="P125" s="27">
        <f t="shared" si="9"/>
        <v>8.6</v>
      </c>
      <c r="Q125" s="27">
        <f t="shared" si="9"/>
        <v>21.4</v>
      </c>
      <c r="R125" s="27">
        <f t="shared" si="9"/>
        <v>100</v>
      </c>
    </row>
    <row r="126" spans="1:18" ht="12.75" customHeight="1">
      <c r="A126" s="96" t="s">
        <v>199</v>
      </c>
      <c r="B126" s="96"/>
      <c r="C126" s="96"/>
      <c r="D126" s="97"/>
      <c r="E126" s="97"/>
      <c r="F126" s="96"/>
      <c r="G126" s="28">
        <f>G125</f>
        <v>115</v>
      </c>
      <c r="H126" s="28">
        <f aca="true" t="shared" si="10" ref="H126:R126">H125</f>
        <v>535</v>
      </c>
      <c r="I126" s="28">
        <f t="shared" si="10"/>
        <v>40</v>
      </c>
      <c r="J126" s="28">
        <f t="shared" si="10"/>
        <v>30</v>
      </c>
      <c r="K126" s="28">
        <f t="shared" si="10"/>
        <v>45</v>
      </c>
      <c r="L126" s="28">
        <f t="shared" si="10"/>
        <v>0</v>
      </c>
      <c r="M126" s="28">
        <f t="shared" si="10"/>
        <v>0</v>
      </c>
      <c r="N126" s="28">
        <f t="shared" si="10"/>
        <v>535</v>
      </c>
      <c r="O126" s="28">
        <f t="shared" si="10"/>
        <v>30</v>
      </c>
      <c r="P126" s="28">
        <f t="shared" si="10"/>
        <v>8.6</v>
      </c>
      <c r="Q126" s="28">
        <f t="shared" si="10"/>
        <v>21.4</v>
      </c>
      <c r="R126" s="28">
        <f t="shared" si="10"/>
        <v>100</v>
      </c>
    </row>
    <row r="127" spans="1:18" ht="12.75" customHeight="1">
      <c r="A127" s="140" t="s">
        <v>16</v>
      </c>
      <c r="B127" s="140"/>
      <c r="C127" s="140"/>
      <c r="D127" s="140"/>
      <c r="E127" s="140"/>
      <c r="F127" s="140"/>
      <c r="G127" s="30">
        <f aca="true" t="shared" si="11" ref="G127:R127">SUM(G47+G85+G117+G125)</f>
        <v>1755</v>
      </c>
      <c r="H127" s="30">
        <f t="shared" si="11"/>
        <v>3425</v>
      </c>
      <c r="I127" s="30">
        <f t="shared" si="11"/>
        <v>710</v>
      </c>
      <c r="J127" s="30">
        <f t="shared" si="11"/>
        <v>465</v>
      </c>
      <c r="K127" s="30">
        <f t="shared" si="11"/>
        <v>430</v>
      </c>
      <c r="L127" s="30">
        <f t="shared" si="11"/>
        <v>150</v>
      </c>
      <c r="M127" s="30">
        <f t="shared" si="11"/>
        <v>0</v>
      </c>
      <c r="N127" s="30">
        <f t="shared" si="11"/>
        <v>3425</v>
      </c>
      <c r="O127" s="30">
        <f t="shared" si="11"/>
        <v>210</v>
      </c>
      <c r="P127" s="30">
        <f t="shared" si="11"/>
        <v>74.19999999999999</v>
      </c>
      <c r="Q127" s="30">
        <f t="shared" si="11"/>
        <v>135.8</v>
      </c>
      <c r="R127" s="30">
        <f t="shared" si="11"/>
        <v>100</v>
      </c>
    </row>
    <row r="128" spans="1:14" ht="12.75" customHeight="1">
      <c r="A128" s="92" t="s">
        <v>109</v>
      </c>
      <c r="B128" s="93"/>
      <c r="C128" s="93"/>
      <c r="D128" s="93"/>
      <c r="E128" s="93"/>
      <c r="F128" s="93"/>
      <c r="G128" s="55">
        <f>SUM(R127)</f>
        <v>100</v>
      </c>
      <c r="H128" s="56"/>
      <c r="I128" s="38"/>
      <c r="J128" s="38"/>
      <c r="K128" s="38"/>
      <c r="L128" s="38"/>
      <c r="M128" s="38"/>
      <c r="N128" s="38"/>
    </row>
    <row r="129" spans="1:14" ht="12.75" customHeight="1">
      <c r="A129" s="92" t="s">
        <v>110</v>
      </c>
      <c r="B129" s="93"/>
      <c r="C129" s="93"/>
      <c r="D129" s="93"/>
      <c r="E129" s="93"/>
      <c r="F129" s="93"/>
      <c r="G129" s="55">
        <f>SUM(G127:G128)</f>
        <v>1855</v>
      </c>
      <c r="H129" s="57"/>
      <c r="I129" s="38"/>
      <c r="J129" s="38"/>
      <c r="K129" s="38"/>
      <c r="L129" s="38"/>
      <c r="M129" s="38"/>
      <c r="N129" s="38"/>
    </row>
    <row r="130" spans="1:14" ht="12.75" customHeight="1">
      <c r="A130" s="6"/>
      <c r="B130" s="6"/>
      <c r="C130" s="6"/>
      <c r="D130" s="6"/>
      <c r="E130" s="6"/>
      <c r="F130" s="6"/>
      <c r="G130" s="7"/>
      <c r="H130" s="7"/>
      <c r="I130" s="38"/>
      <c r="J130" s="38"/>
      <c r="K130" s="38"/>
      <c r="L130" s="38"/>
      <c r="M130" s="38"/>
      <c r="N130" s="38"/>
    </row>
    <row r="131" spans="1:14" ht="12.75" customHeight="1">
      <c r="A131" s="92" t="s">
        <v>208</v>
      </c>
      <c r="B131" s="93"/>
      <c r="C131" s="93"/>
      <c r="D131" s="93"/>
      <c r="E131" s="93"/>
      <c r="F131" s="93"/>
      <c r="G131" s="71">
        <f>G127+H111+H83+H45</f>
        <v>2235</v>
      </c>
      <c r="H131" s="7"/>
      <c r="I131" s="38"/>
      <c r="J131" s="38"/>
      <c r="K131" s="38"/>
      <c r="L131" s="38"/>
      <c r="M131" s="38"/>
      <c r="N131" s="38"/>
    </row>
    <row r="132" spans="1:14" ht="12.75" customHeight="1">
      <c r="A132" s="6"/>
      <c r="B132" s="6"/>
      <c r="C132" s="6"/>
      <c r="D132" s="6"/>
      <c r="E132" s="6"/>
      <c r="F132" s="6"/>
      <c r="G132" s="7"/>
      <c r="H132" s="7"/>
      <c r="I132" s="38"/>
      <c r="J132" s="38"/>
      <c r="K132" s="38"/>
      <c r="L132" s="38"/>
      <c r="M132" s="38"/>
      <c r="N132" s="38"/>
    </row>
    <row r="133" spans="1:17" ht="12.75" customHeight="1">
      <c r="A133" s="119" t="s">
        <v>84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1:14" ht="12.75" customHeight="1">
      <c r="A134" s="5"/>
      <c r="B134" s="5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ht="12.75" customHeight="1">
      <c r="A135" s="2" t="s">
        <v>7</v>
      </c>
    </row>
    <row r="136" ht="12.75" customHeight="1">
      <c r="A136" s="9" t="s">
        <v>19</v>
      </c>
    </row>
    <row r="137" ht="12.75" customHeight="1">
      <c r="A137" s="9" t="s">
        <v>20</v>
      </c>
    </row>
    <row r="138" ht="12.75" customHeight="1">
      <c r="A138" s="9" t="s">
        <v>21</v>
      </c>
    </row>
    <row r="139" ht="12.75" customHeight="1"/>
    <row r="140" ht="12.75" customHeight="1">
      <c r="A140" s="58" t="s">
        <v>111</v>
      </c>
    </row>
    <row r="141" spans="1:9" ht="12" customHeight="1">
      <c r="A141" s="31" t="s">
        <v>76</v>
      </c>
      <c r="B141" s="32"/>
      <c r="C141" s="32"/>
      <c r="D141" s="32"/>
      <c r="E141" s="32"/>
      <c r="F141" s="32"/>
      <c r="G141" s="32"/>
      <c r="H141" s="32"/>
      <c r="I141" s="32"/>
    </row>
    <row r="142" ht="13.5" customHeight="1"/>
    <row r="143" ht="12.75" customHeight="1">
      <c r="A143" s="2" t="s">
        <v>33</v>
      </c>
    </row>
    <row r="144" spans="1:14" ht="15.75" customHeight="1">
      <c r="A144" s="102" t="s">
        <v>69</v>
      </c>
      <c r="B144" s="103"/>
      <c r="C144" s="103"/>
      <c r="D144" s="103"/>
      <c r="E144" s="104"/>
      <c r="F144" s="117" t="s">
        <v>34</v>
      </c>
      <c r="G144" s="117"/>
      <c r="H144" s="117"/>
      <c r="I144" s="117"/>
      <c r="J144" s="117"/>
      <c r="K144" s="117" t="s">
        <v>77</v>
      </c>
      <c r="L144" s="117"/>
      <c r="M144" s="117"/>
      <c r="N144" s="117"/>
    </row>
    <row r="145" spans="1:14" ht="39.75" customHeight="1">
      <c r="A145" s="105"/>
      <c r="B145" s="106"/>
      <c r="C145" s="106"/>
      <c r="D145" s="106"/>
      <c r="E145" s="107"/>
      <c r="F145" s="117" t="s">
        <v>78</v>
      </c>
      <c r="G145" s="117"/>
      <c r="H145" s="117" t="s">
        <v>36</v>
      </c>
      <c r="I145" s="117"/>
      <c r="J145" s="117"/>
      <c r="K145" s="94" t="s">
        <v>77</v>
      </c>
      <c r="L145" s="95"/>
      <c r="M145" s="94" t="s">
        <v>37</v>
      </c>
      <c r="N145" s="95"/>
    </row>
    <row r="146" spans="1:14" ht="23.25" customHeight="1">
      <c r="A146" s="111" t="s">
        <v>112</v>
      </c>
      <c r="B146" s="112"/>
      <c r="C146" s="112"/>
      <c r="D146" s="112"/>
      <c r="E146" s="113"/>
      <c r="F146" s="79">
        <v>25</v>
      </c>
      <c r="G146" s="80"/>
      <c r="H146" s="81">
        <f>F146/G127</f>
        <v>0.014245014245014245</v>
      </c>
      <c r="I146" s="82"/>
      <c r="J146" s="83"/>
      <c r="K146" s="79">
        <v>3</v>
      </c>
      <c r="L146" s="80"/>
      <c r="M146" s="81">
        <f>K146/O127</f>
        <v>0.014285714285714285</v>
      </c>
      <c r="N146" s="83"/>
    </row>
    <row r="147" spans="1:14" ht="24.75" customHeight="1">
      <c r="A147" s="111" t="s">
        <v>113</v>
      </c>
      <c r="B147" s="112"/>
      <c r="C147" s="112"/>
      <c r="D147" s="112"/>
      <c r="E147" s="113"/>
      <c r="F147" s="79">
        <v>25</v>
      </c>
      <c r="G147" s="80"/>
      <c r="H147" s="81">
        <f>F147/G127</f>
        <v>0.014245014245014245</v>
      </c>
      <c r="I147" s="82"/>
      <c r="J147" s="83"/>
      <c r="K147" s="79">
        <v>2</v>
      </c>
      <c r="L147" s="80"/>
      <c r="M147" s="81">
        <f>K147/O127</f>
        <v>0.009523809523809525</v>
      </c>
      <c r="N147" s="83"/>
    </row>
    <row r="148" spans="1:14" ht="12.75" customHeight="1">
      <c r="A148" s="111" t="s">
        <v>114</v>
      </c>
      <c r="B148" s="112"/>
      <c r="C148" s="112"/>
      <c r="D148" s="112"/>
      <c r="E148" s="113"/>
      <c r="F148" s="79">
        <v>45</v>
      </c>
      <c r="G148" s="80"/>
      <c r="H148" s="81">
        <f>F148/G127</f>
        <v>0.02564102564102564</v>
      </c>
      <c r="I148" s="82"/>
      <c r="J148" s="83"/>
      <c r="K148" s="79">
        <v>3</v>
      </c>
      <c r="L148" s="80"/>
      <c r="M148" s="81">
        <f>K148/O127</f>
        <v>0.014285714285714285</v>
      </c>
      <c r="N148" s="83"/>
    </row>
    <row r="149" spans="1:14" ht="12.75" customHeight="1">
      <c r="A149" s="111" t="s">
        <v>115</v>
      </c>
      <c r="B149" s="112"/>
      <c r="C149" s="112"/>
      <c r="D149" s="112"/>
      <c r="E149" s="113"/>
      <c r="F149" s="79">
        <v>20</v>
      </c>
      <c r="G149" s="80"/>
      <c r="H149" s="81">
        <f>F149/G127</f>
        <v>0.011396011396011397</v>
      </c>
      <c r="I149" s="82"/>
      <c r="J149" s="83"/>
      <c r="K149" s="79">
        <v>2</v>
      </c>
      <c r="L149" s="80"/>
      <c r="M149" s="81">
        <f>K149/O127</f>
        <v>0.009523809523809525</v>
      </c>
      <c r="N149" s="83"/>
    </row>
    <row r="150" spans="1:14" ht="24.75" customHeight="1">
      <c r="A150" s="111" t="s">
        <v>116</v>
      </c>
      <c r="B150" s="112"/>
      <c r="C150" s="112"/>
      <c r="D150" s="112"/>
      <c r="E150" s="113"/>
      <c r="F150" s="79">
        <v>20</v>
      </c>
      <c r="G150" s="80"/>
      <c r="H150" s="81">
        <f>F150/G127</f>
        <v>0.011396011396011397</v>
      </c>
      <c r="I150" s="82"/>
      <c r="J150" s="83"/>
      <c r="K150" s="79">
        <v>2</v>
      </c>
      <c r="L150" s="80"/>
      <c r="M150" s="81">
        <f>K150/O127</f>
        <v>0.009523809523809525</v>
      </c>
      <c r="N150" s="83"/>
    </row>
    <row r="151" spans="1:14" ht="12.75" customHeight="1">
      <c r="A151" s="111" t="s">
        <v>117</v>
      </c>
      <c r="B151" s="112"/>
      <c r="C151" s="112"/>
      <c r="D151" s="112"/>
      <c r="E151" s="113"/>
      <c r="F151" s="79">
        <v>105</v>
      </c>
      <c r="G151" s="80"/>
      <c r="H151" s="81">
        <f>F151/G127</f>
        <v>0.05982905982905983</v>
      </c>
      <c r="I151" s="82"/>
      <c r="J151" s="83"/>
      <c r="K151" s="79">
        <v>7</v>
      </c>
      <c r="L151" s="80"/>
      <c r="M151" s="81">
        <f>K151/O127</f>
        <v>0.03333333333333333</v>
      </c>
      <c r="N151" s="83"/>
    </row>
    <row r="152" spans="1:14" ht="12.75" customHeight="1">
      <c r="A152" s="111" t="s">
        <v>118</v>
      </c>
      <c r="B152" s="112"/>
      <c r="C152" s="112"/>
      <c r="D152" s="112"/>
      <c r="E152" s="113"/>
      <c r="F152" s="79">
        <v>45</v>
      </c>
      <c r="G152" s="80"/>
      <c r="H152" s="81">
        <f>F152/G127</f>
        <v>0.02564102564102564</v>
      </c>
      <c r="I152" s="82"/>
      <c r="J152" s="83"/>
      <c r="K152" s="79">
        <v>3</v>
      </c>
      <c r="L152" s="80"/>
      <c r="M152" s="81">
        <f>K152/O127</f>
        <v>0.014285714285714285</v>
      </c>
      <c r="N152" s="83"/>
    </row>
    <row r="153" spans="1:14" ht="21.75" customHeight="1">
      <c r="A153" s="111" t="s">
        <v>119</v>
      </c>
      <c r="B153" s="112"/>
      <c r="C153" s="112"/>
      <c r="D153" s="112"/>
      <c r="E153" s="113"/>
      <c r="F153" s="79">
        <v>60</v>
      </c>
      <c r="G153" s="80"/>
      <c r="H153" s="81">
        <f>F153/G127</f>
        <v>0.03418803418803419</v>
      </c>
      <c r="I153" s="82"/>
      <c r="J153" s="83"/>
      <c r="K153" s="79">
        <v>3</v>
      </c>
      <c r="L153" s="80"/>
      <c r="M153" s="81">
        <f>K153/O127</f>
        <v>0.014285714285714285</v>
      </c>
      <c r="N153" s="83"/>
    </row>
    <row r="154" spans="1:14" ht="28.5" customHeight="1">
      <c r="A154" s="111" t="s">
        <v>227</v>
      </c>
      <c r="B154" s="112"/>
      <c r="C154" s="112"/>
      <c r="D154" s="112"/>
      <c r="E154" s="113"/>
      <c r="F154" s="79">
        <v>175</v>
      </c>
      <c r="G154" s="80"/>
      <c r="H154" s="81">
        <f>F154/G127</f>
        <v>0.09971509971509972</v>
      </c>
      <c r="I154" s="82"/>
      <c r="J154" s="83"/>
      <c r="K154" s="79">
        <v>22</v>
      </c>
      <c r="L154" s="80"/>
      <c r="M154" s="81">
        <f>K154/O127</f>
        <v>0.10476190476190476</v>
      </c>
      <c r="N154" s="83"/>
    </row>
    <row r="155" spans="1:14" ht="12.75" customHeight="1">
      <c r="A155" s="108" t="s">
        <v>62</v>
      </c>
      <c r="B155" s="109"/>
      <c r="C155" s="109"/>
      <c r="D155" s="109"/>
      <c r="E155" s="110"/>
      <c r="F155" s="79">
        <v>30</v>
      </c>
      <c r="G155" s="80"/>
      <c r="H155" s="81">
        <f>F155/G127</f>
        <v>0.017094017094017096</v>
      </c>
      <c r="I155" s="82"/>
      <c r="J155" s="83"/>
      <c r="K155" s="79">
        <v>4</v>
      </c>
      <c r="L155" s="80"/>
      <c r="M155" s="81">
        <f>K155/O127</f>
        <v>0.01904761904761905</v>
      </c>
      <c r="N155" s="83"/>
    </row>
    <row r="156" spans="1:14" ht="12.75" customHeight="1">
      <c r="A156" s="108" t="s">
        <v>63</v>
      </c>
      <c r="B156" s="109"/>
      <c r="C156" s="109"/>
      <c r="D156" s="109"/>
      <c r="E156" s="110"/>
      <c r="F156" s="79">
        <v>0</v>
      </c>
      <c r="G156" s="80"/>
      <c r="H156" s="81">
        <f>F156/G127</f>
        <v>0</v>
      </c>
      <c r="I156" s="82"/>
      <c r="J156" s="83"/>
      <c r="K156" s="79">
        <v>15</v>
      </c>
      <c r="L156" s="80"/>
      <c r="M156" s="81">
        <f>K156/O127</f>
        <v>0.07142857142857142</v>
      </c>
      <c r="N156" s="83"/>
    </row>
    <row r="157" spans="1:14" ht="12.75" customHeight="1">
      <c r="A157" s="108" t="s">
        <v>81</v>
      </c>
      <c r="B157" s="109"/>
      <c r="C157" s="109"/>
      <c r="D157" s="109"/>
      <c r="E157" s="110"/>
      <c r="F157" s="79">
        <v>480</v>
      </c>
      <c r="G157" s="80"/>
      <c r="H157" s="81">
        <f>F157/G127</f>
        <v>0.27350427350427353</v>
      </c>
      <c r="I157" s="82"/>
      <c r="J157" s="83"/>
      <c r="K157" s="79">
        <v>18</v>
      </c>
      <c r="L157" s="80"/>
      <c r="M157" s="81">
        <f>K157/O127</f>
        <v>0.08571428571428572</v>
      </c>
      <c r="N157" s="83"/>
    </row>
    <row r="158" spans="1:14" ht="12.75" customHeight="1">
      <c r="A158" s="114" t="s">
        <v>80</v>
      </c>
      <c r="B158" s="115"/>
      <c r="C158" s="115"/>
      <c r="D158" s="115"/>
      <c r="E158" s="116"/>
      <c r="F158" s="84">
        <f>SUM(F146:G157)</f>
        <v>1030</v>
      </c>
      <c r="G158" s="85"/>
      <c r="H158" s="86">
        <f>F158/G127</f>
        <v>0.5868945868945868</v>
      </c>
      <c r="I158" s="87"/>
      <c r="J158" s="88"/>
      <c r="K158" s="89">
        <f>SUM(K146:L157)</f>
        <v>84</v>
      </c>
      <c r="L158" s="89"/>
      <c r="M158" s="86">
        <f>K158/O127</f>
        <v>0.4</v>
      </c>
      <c r="N158" s="88"/>
    </row>
    <row r="159" ht="12.75" customHeight="1"/>
    <row r="160" spans="1:15" ht="12.75" customHeight="1">
      <c r="A160" s="33"/>
      <c r="B160" s="33"/>
      <c r="C160" s="33"/>
      <c r="D160" s="33"/>
      <c r="E160" s="33"/>
      <c r="F160" s="14"/>
      <c r="G160" s="14"/>
      <c r="H160" s="14"/>
      <c r="I160" s="6"/>
      <c r="J160" s="6"/>
      <c r="K160" s="6"/>
      <c r="L160" s="6"/>
      <c r="M160" s="6"/>
      <c r="N160" s="6"/>
      <c r="O160" s="13"/>
    </row>
    <row r="161" spans="1:14" ht="12.75" customHeight="1">
      <c r="A161" s="13" t="s">
        <v>31</v>
      </c>
      <c r="B161" s="13"/>
      <c r="C161" s="13"/>
      <c r="D161" s="13"/>
      <c r="E161" s="13"/>
      <c r="F161" s="117" t="s">
        <v>34</v>
      </c>
      <c r="G161" s="117"/>
      <c r="H161" s="117"/>
      <c r="I161" s="117"/>
      <c r="J161" s="117"/>
      <c r="K161" s="117" t="s">
        <v>77</v>
      </c>
      <c r="L161" s="117"/>
      <c r="M161" s="117"/>
      <c r="N161" s="117"/>
    </row>
    <row r="162" spans="1:16" ht="33.75" customHeight="1">
      <c r="A162" s="137"/>
      <c r="B162" s="137"/>
      <c r="C162" s="137"/>
      <c r="D162" s="137"/>
      <c r="E162" s="138"/>
      <c r="F162" s="117" t="s">
        <v>35</v>
      </c>
      <c r="G162" s="117"/>
      <c r="H162" s="117" t="s">
        <v>36</v>
      </c>
      <c r="I162" s="117"/>
      <c r="J162" s="117"/>
      <c r="K162" s="117" t="s">
        <v>79</v>
      </c>
      <c r="L162" s="117"/>
      <c r="M162" s="117" t="s">
        <v>37</v>
      </c>
      <c r="N162" s="117"/>
      <c r="P162" s="11"/>
    </row>
    <row r="163" spans="1:14" ht="12.75" customHeight="1">
      <c r="A163" s="134" t="s">
        <v>82</v>
      </c>
      <c r="B163" s="135"/>
      <c r="C163" s="135"/>
      <c r="D163" s="135"/>
      <c r="E163" s="136"/>
      <c r="F163" s="118">
        <f>N127</f>
        <v>3425</v>
      </c>
      <c r="G163" s="118"/>
      <c r="H163" s="74">
        <f>F163/(F163+F164)</f>
        <v>0.6486742424242424</v>
      </c>
      <c r="I163" s="74"/>
      <c r="J163" s="74"/>
      <c r="K163" s="153">
        <f>Q127</f>
        <v>135.8</v>
      </c>
      <c r="L163" s="153"/>
      <c r="M163" s="74">
        <f>K163/O127</f>
        <v>0.6466666666666667</v>
      </c>
      <c r="N163" s="74"/>
    </row>
    <row r="164" spans="1:14" ht="12.75" customHeight="1">
      <c r="A164" s="75" t="s">
        <v>120</v>
      </c>
      <c r="B164" s="76"/>
      <c r="C164" s="76"/>
      <c r="D164" s="76"/>
      <c r="E164" s="77"/>
      <c r="F164" s="118">
        <f>G127+R127</f>
        <v>1855</v>
      </c>
      <c r="G164" s="118"/>
      <c r="H164" s="74">
        <f>F164/(F163+F164)</f>
        <v>0.35132575757575757</v>
      </c>
      <c r="I164" s="74"/>
      <c r="J164" s="74"/>
      <c r="K164" s="153">
        <f>P127</f>
        <v>74.19999999999999</v>
      </c>
      <c r="L164" s="153"/>
      <c r="M164" s="74">
        <f>K164/O127</f>
        <v>0.3533333333333333</v>
      </c>
      <c r="N164" s="74"/>
    </row>
    <row r="165" ht="12.75" customHeight="1"/>
    <row r="166" spans="1:41" ht="12.75" customHeight="1">
      <c r="A166" s="72" t="s">
        <v>85</v>
      </c>
      <c r="B166" s="72"/>
      <c r="C166" s="72"/>
      <c r="D166" s="72"/>
      <c r="E166" s="72"/>
      <c r="F166" s="72" t="s">
        <v>121</v>
      </c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60"/>
      <c r="R166" s="60"/>
      <c r="S166" s="60"/>
      <c r="T166" s="60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</row>
    <row r="167" spans="1:41" ht="12.75" customHeight="1">
      <c r="A167" s="59"/>
      <c r="B167" s="59"/>
      <c r="C167" s="59"/>
      <c r="D167" s="59"/>
      <c r="F167" s="60"/>
      <c r="G167" s="60"/>
      <c r="H167" s="60"/>
      <c r="I167" s="59"/>
      <c r="J167" s="59"/>
      <c r="K167" s="59"/>
      <c r="L167" s="59"/>
      <c r="M167" s="59"/>
      <c r="N167" s="60"/>
      <c r="O167" s="60"/>
      <c r="P167" s="60"/>
      <c r="Q167" s="60"/>
      <c r="R167" s="60"/>
      <c r="S167" s="60"/>
      <c r="T167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</row>
    <row r="168" spans="1:41" ht="18.75" customHeight="1">
      <c r="A168" s="73" t="s">
        <v>209</v>
      </c>
      <c r="B168" s="73"/>
      <c r="C168" s="73"/>
      <c r="D168" s="73"/>
      <c r="E168" s="73"/>
      <c r="F168" s="73" t="s">
        <v>210</v>
      </c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T16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</row>
    <row r="169" spans="1:41" ht="7.5" customHeight="1">
      <c r="A169" s="72" t="s">
        <v>87</v>
      </c>
      <c r="B169" s="72"/>
      <c r="C169" s="72"/>
      <c r="D169" s="72"/>
      <c r="E169" s="72"/>
      <c r="F169" s="61"/>
      <c r="G169" s="72" t="s">
        <v>88</v>
      </c>
      <c r="H169" s="72"/>
      <c r="I169" s="72"/>
      <c r="J169" s="72"/>
      <c r="K169" s="72"/>
      <c r="L169" s="72"/>
      <c r="M169" s="72"/>
      <c r="N169" s="72"/>
      <c r="O169" s="72"/>
      <c r="P169" s="61"/>
      <c r="Q169" s="61"/>
      <c r="R169" s="61"/>
      <c r="S169" s="61"/>
      <c r="T169" s="6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</row>
    <row r="170" spans="1:41" ht="12.75" customHeight="1">
      <c r="A170" s="72" t="s">
        <v>90</v>
      </c>
      <c r="B170" s="72"/>
      <c r="C170" s="72"/>
      <c r="D170" s="72"/>
      <c r="E170" s="72"/>
      <c r="F170" s="60"/>
      <c r="G170" s="72" t="s">
        <v>90</v>
      </c>
      <c r="H170" s="72"/>
      <c r="I170" s="72"/>
      <c r="J170" s="72"/>
      <c r="K170" s="72"/>
      <c r="L170" s="72"/>
      <c r="M170" s="72"/>
      <c r="N170" s="72"/>
      <c r="O170" s="60"/>
      <c r="P170" s="60"/>
      <c r="Q170" s="60"/>
      <c r="R170" s="60"/>
      <c r="S170" s="60"/>
      <c r="T170" s="60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</row>
    <row r="171" ht="12.75" customHeight="1">
      <c r="D171" s="1"/>
    </row>
    <row r="172" spans="1:18" ht="12.75" customHeight="1">
      <c r="A172" s="72" t="s">
        <v>86</v>
      </c>
      <c r="B172" s="72"/>
      <c r="C172" s="72"/>
      <c r="D172" s="72"/>
      <c r="E172" s="72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</row>
    <row r="173" spans="2:18" ht="21.75" customHeight="1">
      <c r="B173" s="41"/>
      <c r="C173" s="41"/>
      <c r="D173" s="41"/>
      <c r="E173" s="41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</row>
    <row r="174" spans="1:18" ht="12.75" customHeight="1">
      <c r="A174" s="73" t="s">
        <v>211</v>
      </c>
      <c r="B174" s="73"/>
      <c r="C174" s="73"/>
      <c r="D174" s="73"/>
      <c r="E174" s="7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</row>
    <row r="175" spans="1:18" ht="6.75" customHeight="1">
      <c r="A175" s="78" t="s">
        <v>89</v>
      </c>
      <c r="B175" s="78"/>
      <c r="C175" s="78"/>
      <c r="D175" s="78"/>
      <c r="E175" s="78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</row>
    <row r="176" spans="1:18" ht="12.75" customHeight="1">
      <c r="A176" s="72" t="s">
        <v>91</v>
      </c>
      <c r="B176" s="72"/>
      <c r="C176" s="72"/>
      <c r="D176" s="72"/>
      <c r="E176" s="72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</row>
    <row r="177" spans="1:5" ht="12.75" customHeight="1">
      <c r="A177" s="41"/>
      <c r="B177" s="41"/>
      <c r="C177" s="41"/>
      <c r="D177" s="41"/>
      <c r="E177" s="41"/>
    </row>
    <row r="178" spans="1:18" ht="12.75" customHeight="1">
      <c r="A178" s="164" t="s">
        <v>122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</row>
    <row r="179" spans="1:18" ht="12.75" customHeight="1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</row>
    <row r="180" spans="1:18" ht="12.75" customHeight="1">
      <c r="A180" s="165"/>
      <c r="B180" s="165"/>
      <c r="C180" s="165"/>
      <c r="D180" s="165"/>
      <c r="E180" s="165"/>
      <c r="F180" s="165"/>
      <c r="G180" s="165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</row>
    <row r="181" spans="1:18" ht="12.75" customHeight="1">
      <c r="A181" s="167" t="s">
        <v>231</v>
      </c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</row>
    <row r="182" spans="1:42" ht="12.75" customHeight="1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</row>
    <row r="183" spans="1:42" ht="12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</row>
    <row r="184" spans="1:42" ht="12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</row>
    <row r="185" spans="1:42" ht="12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</row>
    <row r="186" spans="1:42" ht="12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</row>
    <row r="187" spans="1:42" ht="5.2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</row>
    <row r="188" spans="1:18" ht="12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2"/>
    </row>
    <row r="189" spans="1:18" ht="6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/>
    </row>
    <row r="190" spans="1:18" ht="12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1"/>
    </row>
    <row r="191" spans="1:18" ht="12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1"/>
    </row>
    <row r="192" spans="1:18" ht="12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</row>
    <row r="193" spans="1:18" ht="12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</row>
    <row r="194" spans="1:18" ht="12.7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1"/>
      <c r="R194" s="41"/>
    </row>
    <row r="195" spans="1:16" ht="12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</row>
    <row r="196" spans="1:16" ht="12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</row>
    <row r="197" spans="1:16" ht="12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</row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</sheetData>
  <sheetProtection/>
  <mergeCells count="295">
    <mergeCell ref="A178:R179"/>
    <mergeCell ref="A181:R182"/>
    <mergeCell ref="A131:F131"/>
    <mergeCell ref="E109:E110"/>
    <mergeCell ref="H105:H106"/>
    <mergeCell ref="H88:H89"/>
    <mergeCell ref="H90:H91"/>
    <mergeCell ref="C100:F100"/>
    <mergeCell ref="E90:E91"/>
    <mergeCell ref="G90:G91"/>
    <mergeCell ref="G109:G110"/>
    <mergeCell ref="E88:E89"/>
    <mergeCell ref="H23:H24"/>
    <mergeCell ref="E21:E22"/>
    <mergeCell ref="A21:A22"/>
    <mergeCell ref="G88:G89"/>
    <mergeCell ref="G107:G108"/>
    <mergeCell ref="G53:G54"/>
    <mergeCell ref="G64:G65"/>
    <mergeCell ref="E66:E68"/>
    <mergeCell ref="E86:E87"/>
    <mergeCell ref="G79:G80"/>
    <mergeCell ref="A7:Q7"/>
    <mergeCell ref="A8:Q8"/>
    <mergeCell ref="A9:Q9"/>
    <mergeCell ref="A10:Q10"/>
    <mergeCell ref="A11:Q11"/>
    <mergeCell ref="A12:Q12"/>
    <mergeCell ref="G21:G22"/>
    <mergeCell ref="G114:G115"/>
    <mergeCell ref="A92:A93"/>
    <mergeCell ref="E105:E106"/>
    <mergeCell ref="C46:F46"/>
    <mergeCell ref="C84:F84"/>
    <mergeCell ref="E107:E108"/>
    <mergeCell ref="B21:B46"/>
    <mergeCell ref="A26:A27"/>
    <mergeCell ref="A37:A38"/>
    <mergeCell ref="F144:J144"/>
    <mergeCell ref="H145:J145"/>
    <mergeCell ref="A13:Q13"/>
    <mergeCell ref="A90:A91"/>
    <mergeCell ref="A86:A87"/>
    <mergeCell ref="I19:M19"/>
    <mergeCell ref="A14:Q14"/>
    <mergeCell ref="A40:A41"/>
    <mergeCell ref="H21:H22"/>
    <mergeCell ref="E23:E24"/>
    <mergeCell ref="H123:H124"/>
    <mergeCell ref="G121:G122"/>
    <mergeCell ref="H114:H115"/>
    <mergeCell ref="A112:A113"/>
    <mergeCell ref="A121:A122"/>
    <mergeCell ref="A123:A124"/>
    <mergeCell ref="B86:B116"/>
    <mergeCell ref="G98:G99"/>
    <mergeCell ref="H98:H99"/>
    <mergeCell ref="H109:H110"/>
    <mergeCell ref="H35:H36"/>
    <mergeCell ref="A30:A31"/>
    <mergeCell ref="G35:G36"/>
    <mergeCell ref="A43:A44"/>
    <mergeCell ref="E43:E44"/>
    <mergeCell ref="G23:G24"/>
    <mergeCell ref="H26:H27"/>
    <mergeCell ref="E30:E31"/>
    <mergeCell ref="C34:F34"/>
    <mergeCell ref="G37:G38"/>
    <mergeCell ref="F162:G162"/>
    <mergeCell ref="H162:J162"/>
    <mergeCell ref="F164:G164"/>
    <mergeCell ref="F163:G163"/>
    <mergeCell ref="K162:L162"/>
    <mergeCell ref="M162:N162"/>
    <mergeCell ref="K163:L163"/>
    <mergeCell ref="M163:N163"/>
    <mergeCell ref="K164:L164"/>
    <mergeCell ref="M164:N164"/>
    <mergeCell ref="O17:Q17"/>
    <mergeCell ref="G18:H19"/>
    <mergeCell ref="P18:Q19"/>
    <mergeCell ref="O18:O20"/>
    <mergeCell ref="G17:N17"/>
    <mergeCell ref="K161:N161"/>
    <mergeCell ref="F161:J161"/>
    <mergeCell ref="G112:G113"/>
    <mergeCell ref="H112:H113"/>
    <mergeCell ref="H107:H108"/>
    <mergeCell ref="A17:A20"/>
    <mergeCell ref="N19:N20"/>
    <mergeCell ref="D17:D20"/>
    <mergeCell ref="E17:E20"/>
    <mergeCell ref="I18:N18"/>
    <mergeCell ref="C17:C20"/>
    <mergeCell ref="F17:F20"/>
    <mergeCell ref="B17:B20"/>
    <mergeCell ref="A127:F127"/>
    <mergeCell ref="E74:E75"/>
    <mergeCell ref="E112:E113"/>
    <mergeCell ref="A59:A60"/>
    <mergeCell ref="G105:G106"/>
    <mergeCell ref="A55:A56"/>
    <mergeCell ref="E55:E56"/>
    <mergeCell ref="G55:G56"/>
    <mergeCell ref="A74:A75"/>
    <mergeCell ref="G66:G68"/>
    <mergeCell ref="G43:G44"/>
    <mergeCell ref="G50:G52"/>
    <mergeCell ref="E40:E41"/>
    <mergeCell ref="G40:G41"/>
    <mergeCell ref="G30:G31"/>
    <mergeCell ref="A53:A54"/>
    <mergeCell ref="A48:A49"/>
    <mergeCell ref="A50:A52"/>
    <mergeCell ref="E50:E52"/>
    <mergeCell ref="E53:E54"/>
    <mergeCell ref="A23:A24"/>
    <mergeCell ref="H43:H44"/>
    <mergeCell ref="A47:F47"/>
    <mergeCell ref="B48:B84"/>
    <mergeCell ref="E35:E36"/>
    <mergeCell ref="H37:H38"/>
    <mergeCell ref="E26:E27"/>
    <mergeCell ref="E37:E38"/>
    <mergeCell ref="G26:G27"/>
    <mergeCell ref="A35:A36"/>
    <mergeCell ref="E48:E49"/>
    <mergeCell ref="G48:G49"/>
    <mergeCell ref="H48:H49"/>
    <mergeCell ref="H50:H52"/>
    <mergeCell ref="H53:H54"/>
    <mergeCell ref="G59:G60"/>
    <mergeCell ref="H59:H60"/>
    <mergeCell ref="A64:A65"/>
    <mergeCell ref="A71:A73"/>
    <mergeCell ref="E69:E70"/>
    <mergeCell ref="H64:H65"/>
    <mergeCell ref="C63:F63"/>
    <mergeCell ref="E59:E60"/>
    <mergeCell ref="E64:E65"/>
    <mergeCell ref="A69:A70"/>
    <mergeCell ref="A66:A68"/>
    <mergeCell ref="E101:E102"/>
    <mergeCell ref="A81:A82"/>
    <mergeCell ref="A79:A80"/>
    <mergeCell ref="E96:E97"/>
    <mergeCell ref="E61:E62"/>
    <mergeCell ref="H61:H62"/>
    <mergeCell ref="G61:G62"/>
    <mergeCell ref="A88:A89"/>
    <mergeCell ref="A77:A78"/>
    <mergeCell ref="E77:E78"/>
    <mergeCell ref="H66:H68"/>
    <mergeCell ref="G81:G82"/>
    <mergeCell ref="H81:H82"/>
    <mergeCell ref="G71:G73"/>
    <mergeCell ref="G74:G75"/>
    <mergeCell ref="A107:A108"/>
    <mergeCell ref="E81:E82"/>
    <mergeCell ref="E79:E80"/>
    <mergeCell ref="A101:A102"/>
    <mergeCell ref="E98:E99"/>
    <mergeCell ref="G96:G97"/>
    <mergeCell ref="E92:E93"/>
    <mergeCell ref="H86:H87"/>
    <mergeCell ref="G92:G93"/>
    <mergeCell ref="H69:H70"/>
    <mergeCell ref="G69:G70"/>
    <mergeCell ref="G77:G78"/>
    <mergeCell ref="A85:F85"/>
    <mergeCell ref="E71:E73"/>
    <mergeCell ref="H103:H104"/>
    <mergeCell ref="G101:G102"/>
    <mergeCell ref="H101:H102"/>
    <mergeCell ref="H71:H73"/>
    <mergeCell ref="H79:H80"/>
    <mergeCell ref="H77:H78"/>
    <mergeCell ref="G86:G87"/>
    <mergeCell ref="H96:H97"/>
    <mergeCell ref="H92:H93"/>
    <mergeCell ref="G103:G104"/>
    <mergeCell ref="C116:F116"/>
    <mergeCell ref="E123:E124"/>
    <mergeCell ref="E121:E122"/>
    <mergeCell ref="A117:F117"/>
    <mergeCell ref="A103:A104"/>
    <mergeCell ref="E103:E104"/>
    <mergeCell ref="A109:A110"/>
    <mergeCell ref="A105:A106"/>
    <mergeCell ref="B118:B125"/>
    <mergeCell ref="C125:F125"/>
    <mergeCell ref="K148:L148"/>
    <mergeCell ref="M148:N148"/>
    <mergeCell ref="F149:G149"/>
    <mergeCell ref="A157:E157"/>
    <mergeCell ref="A155:E155"/>
    <mergeCell ref="A154:E154"/>
    <mergeCell ref="H149:J149"/>
    <mergeCell ref="F151:G151"/>
    <mergeCell ref="H151:J151"/>
    <mergeCell ref="F153:G153"/>
    <mergeCell ref="K144:N144"/>
    <mergeCell ref="F148:G148"/>
    <mergeCell ref="H148:J148"/>
    <mergeCell ref="H121:H122"/>
    <mergeCell ref="A133:Q133"/>
    <mergeCell ref="A114:A115"/>
    <mergeCell ref="E114:E115"/>
    <mergeCell ref="G123:G124"/>
    <mergeCell ref="A148:E148"/>
    <mergeCell ref="F145:G145"/>
    <mergeCell ref="A149:E149"/>
    <mergeCell ref="A151:E151"/>
    <mergeCell ref="A150:E150"/>
    <mergeCell ref="A153:E153"/>
    <mergeCell ref="A169:E169"/>
    <mergeCell ref="A168:E168"/>
    <mergeCell ref="A158:E158"/>
    <mergeCell ref="A152:E152"/>
    <mergeCell ref="A163:E163"/>
    <mergeCell ref="A162:E162"/>
    <mergeCell ref="H30:H31"/>
    <mergeCell ref="A96:A97"/>
    <mergeCell ref="A98:A99"/>
    <mergeCell ref="A144:E145"/>
    <mergeCell ref="A61:A62"/>
    <mergeCell ref="A166:E166"/>
    <mergeCell ref="F166:P166"/>
    <mergeCell ref="A156:E156"/>
    <mergeCell ref="A146:E146"/>
    <mergeCell ref="A147:E147"/>
    <mergeCell ref="A16:R16"/>
    <mergeCell ref="R17:R20"/>
    <mergeCell ref="A128:F128"/>
    <mergeCell ref="A129:F129"/>
    <mergeCell ref="K145:L145"/>
    <mergeCell ref="M145:N145"/>
    <mergeCell ref="A126:F126"/>
    <mergeCell ref="H40:H41"/>
    <mergeCell ref="H55:H56"/>
    <mergeCell ref="H74:H75"/>
    <mergeCell ref="K146:L146"/>
    <mergeCell ref="M146:N146"/>
    <mergeCell ref="F147:G147"/>
    <mergeCell ref="H147:J147"/>
    <mergeCell ref="K147:L147"/>
    <mergeCell ref="M147:N147"/>
    <mergeCell ref="F146:G146"/>
    <mergeCell ref="H146:J146"/>
    <mergeCell ref="K149:L149"/>
    <mergeCell ref="M149:N149"/>
    <mergeCell ref="F150:G150"/>
    <mergeCell ref="H150:J150"/>
    <mergeCell ref="K150:L150"/>
    <mergeCell ref="M150:N150"/>
    <mergeCell ref="K151:L151"/>
    <mergeCell ref="M151:N151"/>
    <mergeCell ref="F152:G152"/>
    <mergeCell ref="H152:J152"/>
    <mergeCell ref="K152:L152"/>
    <mergeCell ref="M152:N152"/>
    <mergeCell ref="M156:N156"/>
    <mergeCell ref="H153:J153"/>
    <mergeCell ref="K153:L153"/>
    <mergeCell ref="M153:N153"/>
    <mergeCell ref="F154:G154"/>
    <mergeCell ref="H154:J154"/>
    <mergeCell ref="K154:L154"/>
    <mergeCell ref="M154:N154"/>
    <mergeCell ref="H158:J158"/>
    <mergeCell ref="K158:L158"/>
    <mergeCell ref="M158:N158"/>
    <mergeCell ref="F155:G155"/>
    <mergeCell ref="H155:J155"/>
    <mergeCell ref="K155:L155"/>
    <mergeCell ref="M155:N155"/>
    <mergeCell ref="F156:G156"/>
    <mergeCell ref="H156:J156"/>
    <mergeCell ref="K156:L156"/>
    <mergeCell ref="A172:E172"/>
    <mergeCell ref="A174:E174"/>
    <mergeCell ref="A175:E175"/>
    <mergeCell ref="A176:E176"/>
    <mergeCell ref="F157:G157"/>
    <mergeCell ref="H157:J157"/>
    <mergeCell ref="K157:L157"/>
    <mergeCell ref="M157:N157"/>
    <mergeCell ref="F158:G158"/>
    <mergeCell ref="A170:E170"/>
    <mergeCell ref="F168:P168"/>
    <mergeCell ref="G169:O169"/>
    <mergeCell ref="H164:J164"/>
    <mergeCell ref="H163:J163"/>
    <mergeCell ref="G170:N170"/>
    <mergeCell ref="A164:E164"/>
  </mergeCells>
  <printOptions/>
  <pageMargins left="0.11811023622047245" right="0.11811023622047245" top="0.3937007874015748" bottom="0.11811023622047245" header="0.15748031496062992" footer="0.2755905511811024"/>
  <pageSetup fitToHeight="0" fitToWidth="1" horizontalDpi="600" verticalDpi="600" orientation="portrait" paperSize="9" scale="88" r:id="rId2"/>
  <rowBreaks count="3" manualBreakCount="3">
    <brk id="60" max="17" man="1"/>
    <brk id="113" max="17" man="1"/>
    <brk id="16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AG;J.paluch</dc:creator>
  <cp:keywords/>
  <dc:description/>
  <cp:lastModifiedBy>Ela</cp:lastModifiedBy>
  <cp:lastPrinted>2016-09-13T11:45:14Z</cp:lastPrinted>
  <dcterms:created xsi:type="dcterms:W3CDTF">2008-01-11T09:51:38Z</dcterms:created>
  <dcterms:modified xsi:type="dcterms:W3CDTF">2016-09-22T07:57:16Z</dcterms:modified>
  <cp:category/>
  <cp:version/>
  <cp:contentType/>
  <cp:contentStatus/>
</cp:coreProperties>
</file>