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plan studiów" sheetId="1" r:id="rId1"/>
  </sheets>
  <definedNames>
    <definedName name="_xlnm.Print_Area" localSheetId="0">'plan studiów'!$A$1:$R$201</definedName>
  </definedNames>
  <calcPr fullCalcOnLoad="1"/>
</workbook>
</file>

<file path=xl/sharedStrings.xml><?xml version="1.0" encoding="utf-8"?>
<sst xmlns="http://schemas.openxmlformats.org/spreadsheetml/2006/main" count="379" uniqueCount="250">
  <si>
    <t>Punkty ECTS</t>
  </si>
  <si>
    <t>Forma oceny</t>
  </si>
  <si>
    <t>GODZINY ZAJĘĆ</t>
  </si>
  <si>
    <t>OGÓŁEM</t>
  </si>
  <si>
    <t>w tym: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</si>
  <si>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</si>
  <si>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</si>
  <si>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</si>
  <si>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</si>
  <si>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</si>
  <si>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</si>
  <si>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</si>
  <si>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</si>
  <si>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</si>
  <si>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</si>
  <si>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</si>
  <si>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</si>
  <si>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</si>
  <si>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</si>
  <si>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</si>
  <si>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</si>
  <si>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</si>
  <si>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</si>
  <si>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</si>
  <si>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</si>
  <si>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</si>
  <si>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</si>
  <si>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</si>
  <si>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</si>
  <si>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</si>
  <si>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</si>
  <si>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</si>
  <si>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</si>
  <si>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</si>
  <si>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</si>
  <si>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</si>
  <si>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</si>
  <si>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</si>
  <si>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</si>
  <si>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</si>
  <si>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</si>
  <si>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</si>
  <si>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</si>
  <si>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Wytrzymałość materiałów</t>
  </si>
  <si>
    <t>Elektrotechnika i elektronika</t>
  </si>
  <si>
    <t>Automatyka i robotyka</t>
  </si>
  <si>
    <t>Razem semestr 7</t>
  </si>
  <si>
    <t>Ochrona własności intelektualnej</t>
  </si>
  <si>
    <t>Maszyny technologiczne</t>
  </si>
  <si>
    <t>IV</t>
  </si>
  <si>
    <t>Seminarium dyplomowe</t>
  </si>
  <si>
    <t>Praca dyplomowa</t>
  </si>
  <si>
    <t>JO.01.2.C</t>
  </si>
  <si>
    <t>JO.01.3.C</t>
  </si>
  <si>
    <t>JO.01.4.C</t>
  </si>
  <si>
    <t>OWI.04.5.W</t>
  </si>
  <si>
    <t>MB.PD.7</t>
  </si>
  <si>
    <t>ZO+E</t>
  </si>
  <si>
    <t>PLAN STUDIÓW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</si>
  <si>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</si>
  <si>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</si>
  <si>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</si>
  <si>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* przedmioty do wyboru (student wybiera jeden z dwóch proponowanych przedmiotów)</t>
  </si>
  <si>
    <t>punkty ECTS</t>
  </si>
  <si>
    <t>godziny</t>
  </si>
  <si>
    <t>suma ECTS</t>
  </si>
  <si>
    <t>Suma</t>
  </si>
  <si>
    <t>Praktyki</t>
  </si>
  <si>
    <t>praca własna studenta</t>
  </si>
  <si>
    <t>JO.01.5.C</t>
  </si>
  <si>
    <t xml:space="preserve">Sporządził  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</si>
  <si>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</si>
  <si>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</si>
  <si>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</si>
  <si>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</si>
  <si>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</si>
  <si>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</si>
  <si>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Analiza ekonomiczna dla inżynierów</t>
  </si>
  <si>
    <t>Bezpieczeństwo pracy i ergonomia</t>
  </si>
  <si>
    <t>Podstawy konstrukcji maszyn</t>
  </si>
  <si>
    <t>Poziom kształcenia: studia pierwszego stopnia, niestacjonarne</t>
  </si>
  <si>
    <t>Zarządzanie środowiskiem i ekologia</t>
  </si>
  <si>
    <t>TI.02.1.C</t>
  </si>
  <si>
    <t>Wychowanie fizyczne **</t>
  </si>
  <si>
    <t>profil kształcenia: praktyczny</t>
  </si>
  <si>
    <t>Praktyka zawodowa (160 godz./4tyg.)</t>
  </si>
  <si>
    <t>Materiały polimerowe</t>
  </si>
  <si>
    <t>Komputerowe wspomaganie prac inżynierskich</t>
  </si>
  <si>
    <t>Podstawy przetwarzania polimerów</t>
  </si>
  <si>
    <t>konsultacje</t>
  </si>
  <si>
    <t>RAZEM W CIĄGU TOKU STUDIÓW (z konsultacjami):</t>
  </si>
  <si>
    <t>Języki programowania* / Inżynierskie zastosowania komputerów*</t>
  </si>
  <si>
    <t>Obliczeniowe systemy informatyczne* / Komputerowe systemy pomiarów*</t>
  </si>
  <si>
    <t>Dynamika maszyn* / Podstawy teorii drgań*</t>
  </si>
  <si>
    <t xml:space="preserve">Inżynierskie bazy danych* / Przetwarzanie  informacji w zastosowaniach inżynierskich*  </t>
  </si>
  <si>
    <t>Systemy komputerowe CAM,CAMD/CAMS* / Systemy CAx*</t>
  </si>
  <si>
    <t xml:space="preserve"> MES* / Komputerowa analiza inżynierska*</t>
  </si>
  <si>
    <t>Programowanie obrabiarek sterowanych numerycznie* / Współrzędnościowe systemy pomiarowe*</t>
  </si>
  <si>
    <t>praca z nauczycielem akademickim (z konsultacjami)</t>
  </si>
  <si>
    <t>Sprawdził koordynator ds. Systemu ECTS</t>
  </si>
  <si>
    <t>MB.40.1.W</t>
  </si>
  <si>
    <t>MB.40.1.C</t>
  </si>
  <si>
    <t>MB.44.1.W</t>
  </si>
  <si>
    <t>MB.45.1.W</t>
  </si>
  <si>
    <t>MB.45.1.C</t>
  </si>
  <si>
    <t>MB.46.1.W</t>
  </si>
  <si>
    <t>MB.55.1.W</t>
  </si>
  <si>
    <t>MB.55.1.C</t>
  </si>
  <si>
    <t>MB.56.1.W</t>
  </si>
  <si>
    <t>MB.58.1.W</t>
  </si>
  <si>
    <t>MB.40.2.W</t>
  </si>
  <si>
    <t>MB.40.2.C</t>
  </si>
  <si>
    <t>MB.41.2.W</t>
  </si>
  <si>
    <t>MB.41.2.C</t>
  </si>
  <si>
    <t>MB.45.2.P</t>
  </si>
  <si>
    <t>MB.46.2.W</t>
  </si>
  <si>
    <t>MB.46.2.L</t>
  </si>
  <si>
    <t>MB.61.PZ.2</t>
  </si>
  <si>
    <t>MB.41.3.W</t>
  </si>
  <si>
    <t>MB.41.3.C</t>
  </si>
  <si>
    <t>MB.64.3.W / MB.65.3.W</t>
  </si>
  <si>
    <t>MB.64.3.L / MB.65.3.L</t>
  </si>
  <si>
    <t>MB.48.4.W</t>
  </si>
  <si>
    <t>MB.48.4.C</t>
  </si>
  <si>
    <t>MB.48.4.L</t>
  </si>
  <si>
    <t>MB.49.4.W</t>
  </si>
  <si>
    <t>MB.49.4.P</t>
  </si>
  <si>
    <t>MB.61.PZ.4</t>
  </si>
  <si>
    <t>MB.68.4.W</t>
  </si>
  <si>
    <t>MB.68.4.L</t>
  </si>
  <si>
    <t>MB.69.4.W / MB.70.4.W</t>
  </si>
  <si>
    <t>MB.69.4.C / MB.70.4.C</t>
  </si>
  <si>
    <t>Inżynierskie bazy danych*  / Przetwarzanie  informacji w zastosowaniach inżynierskich*</t>
  </si>
  <si>
    <t>MB.71.4.W / MB.72.4.W</t>
  </si>
  <si>
    <t>MB.71.4.L / MB.72.4.L</t>
  </si>
  <si>
    <t>MB.49.5.W</t>
  </si>
  <si>
    <t>MB.49.5.P</t>
  </si>
  <si>
    <t>Systemy komputerowe CAM,CAMD/CAMS* / Systemy Cax*</t>
  </si>
  <si>
    <t>MB.61.PZ.6</t>
  </si>
  <si>
    <t>MES* / Komputerowa analiza inżynierska*</t>
  </si>
  <si>
    <t>MB.75.6.W / MB.76.6.W</t>
  </si>
  <si>
    <t>MB.75.6.P / MB.76.6.P</t>
  </si>
  <si>
    <t>MB.77.6.W</t>
  </si>
  <si>
    <t>MB.77.6.L</t>
  </si>
  <si>
    <t>MB.78.6.W / MB.79.6.W</t>
  </si>
  <si>
    <t>MB.78.6.L / MB.79.6.L</t>
  </si>
  <si>
    <t>MB.60.7.C</t>
  </si>
  <si>
    <t>­­</t>
  </si>
  <si>
    <t>Razem po IV roku:</t>
  </si>
  <si>
    <t>Kod przedmiotu/ modułu</t>
  </si>
  <si>
    <t>Specjalność: mechatronika z informatyką (wszystkie przedmioty)</t>
  </si>
  <si>
    <t>SPECJALNOŚĆ: mechatronika z informatyką</t>
  </si>
  <si>
    <t>MMZI.01.5.W</t>
  </si>
  <si>
    <t>MMZI01.5.L</t>
  </si>
  <si>
    <t>Wprowadzenie do mechatroniki</t>
  </si>
  <si>
    <t>Programowalne systemy mechatroniki* / Metody konputerowe w mechatronice*</t>
  </si>
  <si>
    <t>MMZI.04.5.W / MMZI.05.5.W</t>
  </si>
  <si>
    <t>MMZI.04.5.L / MMZI.05.5.L</t>
  </si>
  <si>
    <t>Mechatronika* / Napędy elektryczne*</t>
  </si>
  <si>
    <t>MMZI.02.6.W / MMZI.03.6.W</t>
  </si>
  <si>
    <t>MMZI.02.6.L / MMZI.03.6.L</t>
  </si>
  <si>
    <t>MMZI.06.6.W</t>
  </si>
  <si>
    <t>MMZI.06.6.L</t>
  </si>
  <si>
    <t>Metody sztucznej inteligencji</t>
  </si>
  <si>
    <t>Języki programowania robotow* / Programowanie robotów*</t>
  </si>
  <si>
    <t>MMZI.08.6.W / MMZI.09.6.W</t>
  </si>
  <si>
    <t>MMZI.08.6.L / MMZI.09.6.L</t>
  </si>
  <si>
    <t>Programowanie mikroprocesorów</t>
  </si>
  <si>
    <t>Sterowanie robotów* / Zaawansowane sterowanie robotów*</t>
  </si>
  <si>
    <t>MMZI.10.7.W / MMZI.11.7.W</t>
  </si>
  <si>
    <t>MMZI.10.7.L / MMZI.11.7.L</t>
  </si>
  <si>
    <t>MB.53.4.W</t>
  </si>
  <si>
    <t>MB.53.4.L</t>
  </si>
  <si>
    <t>MB.54.5.W</t>
  </si>
  <si>
    <t>MB.54.5.L</t>
  </si>
  <si>
    <t>MMZI.07.7.W</t>
  </si>
  <si>
    <t>MMZI.07.7.L</t>
  </si>
  <si>
    <t>RAZEM W CIĄGU TOKU STUDIÓW (z praktykami):</t>
  </si>
  <si>
    <t>Zmiany: Uchwałą Senatu nr 68/IX/16</t>
  </si>
  <si>
    <t>TS.400/19/17-18</t>
  </si>
  <si>
    <t>Zatwierdzono: Uchwałą Senatu nr 38/V/12</t>
  </si>
  <si>
    <t>Zmiany: Uchwałą Senatu nr 26/IV/13</t>
  </si>
  <si>
    <t>Zmiany (nowa specjalność): Uchwałą Senatu nr 28/IV/13</t>
  </si>
  <si>
    <t>Zmiany (nowa specjalność): Uchwałą Senatu nr 30/IV/13</t>
  </si>
  <si>
    <t>Zmiany (nowe specjalności): Uchwałą Senatu nr 29/V/14</t>
  </si>
  <si>
    <t>Zmiany: Uchwałą Senatu nr 35/VI/16</t>
  </si>
  <si>
    <t>Zmiany: Uchwałą Senatu nr 30/V/17</t>
  </si>
  <si>
    <r>
      <t xml:space="preserve">Program obowiązuje od roku akademickiego </t>
    </r>
    <r>
      <rPr>
        <b/>
        <sz val="12"/>
        <rFont val="Times New Roman"/>
        <family val="1"/>
      </rPr>
      <t>2017/2018</t>
    </r>
  </si>
  <si>
    <t xml:space="preserve"> z bezpośrednim udziałem nauczyciela akademickiego</t>
  </si>
  <si>
    <t>z bespośrednim udziałem nauczyciela akademickiego</t>
  </si>
  <si>
    <t>W</t>
  </si>
  <si>
    <t>Ćw</t>
  </si>
  <si>
    <t>L</t>
  </si>
  <si>
    <t>P</t>
  </si>
  <si>
    <t>PZ</t>
  </si>
  <si>
    <r>
      <t xml:space="preserve">Legenda: </t>
    </r>
    <r>
      <rPr>
        <b/>
        <sz val="10"/>
        <rFont val="Times New Roman"/>
        <family val="1"/>
      </rPr>
      <t>W -</t>
    </r>
    <r>
      <rPr>
        <sz val="10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0"/>
        <rFont val="Times New Roman"/>
        <family val="1"/>
      </rPr>
      <t xml:space="preserve"> ćwiczenia,  </t>
    </r>
    <r>
      <rPr>
        <b/>
        <sz val="10"/>
        <rFont val="Times New Roman"/>
        <family val="1"/>
      </rPr>
      <t>L</t>
    </r>
    <r>
      <rPr>
        <sz val="10"/>
        <rFont val="Times New Roman"/>
        <family val="1"/>
      </rPr>
      <t>-laboratorium,</t>
    </r>
    <r>
      <rPr>
        <b/>
        <sz val="10"/>
        <rFont val="Times New Roman"/>
        <family val="1"/>
      </rPr>
      <t xml:space="preserve"> P</t>
    </r>
    <r>
      <rPr>
        <sz val="10"/>
        <rFont val="Times New Roman"/>
        <family val="1"/>
      </rPr>
      <t xml:space="preserve">-projekt, </t>
    </r>
    <r>
      <rPr>
        <b/>
        <sz val="10"/>
        <rFont val="Times New Roman"/>
        <family val="1"/>
      </rPr>
      <t>PZ</t>
    </r>
    <r>
      <rPr>
        <sz val="10"/>
        <rFont val="Times New Roman"/>
        <family val="1"/>
      </rPr>
      <t xml:space="preserve"> - praktyka zawodowa</t>
    </r>
  </si>
  <si>
    <r>
      <rPr>
        <b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  - zaliczenie</t>
    </r>
  </si>
  <si>
    <r>
      <rPr>
        <b/>
        <sz val="10"/>
        <rFont val="Times New Roman"/>
        <family val="1"/>
      </rPr>
      <t>ZO</t>
    </r>
    <r>
      <rPr>
        <sz val="10"/>
        <rFont val="Times New Roman"/>
        <family val="1"/>
      </rPr>
      <t xml:space="preserve"> - zaliczenie z oceną</t>
    </r>
  </si>
  <si>
    <r>
      <rPr>
        <b/>
        <sz val="10"/>
        <rFont val="Times New Roman"/>
        <family val="1"/>
      </rPr>
      <t xml:space="preserve">E </t>
    </r>
    <r>
      <rPr>
        <sz val="10"/>
        <rFont val="Times New Roman"/>
        <family val="1"/>
      </rPr>
      <t xml:space="preserve">  - egzamin</t>
    </r>
  </si>
  <si>
    <r>
      <t>** w szczególnych przypadkach "</t>
    </r>
    <r>
      <rPr>
        <i/>
        <sz val="7.2"/>
        <rFont val="Times New Roman"/>
        <family val="1"/>
      </rPr>
      <t>wychowanie fizyczne</t>
    </r>
    <r>
      <rPr>
        <sz val="8"/>
        <rFont val="Times New Roman"/>
        <family val="1"/>
      </rPr>
      <t>" zastąpić można przedmiotem "</t>
    </r>
    <r>
      <rPr>
        <i/>
        <sz val="8"/>
        <rFont val="Times New Roman"/>
        <family val="1"/>
      </rPr>
      <t>wiedza o zdrowiu i kulturze fizyczne</t>
    </r>
    <r>
      <rPr>
        <sz val="8"/>
        <rFont val="Times New Roman"/>
        <family val="1"/>
      </rPr>
      <t>j"</t>
    </r>
  </si>
  <si>
    <t>MB.81.1.W</t>
  </si>
  <si>
    <t>MB.81.1.C</t>
  </si>
  <si>
    <t>MB.81.1.L</t>
  </si>
  <si>
    <t>MB.81.2.L</t>
  </si>
  <si>
    <t>MB.94.2.W / MB.95.2.W</t>
  </si>
  <si>
    <t>MB.94.2.L / MB.95.2.L</t>
  </si>
  <si>
    <t>MB.82.3.W</t>
  </si>
  <si>
    <t>MB.82.3.C</t>
  </si>
  <si>
    <t>MB.82.3.L</t>
  </si>
  <si>
    <t>MB.84.3.W</t>
  </si>
  <si>
    <t xml:space="preserve">Maszynoznawstwo </t>
  </si>
  <si>
    <t>MB.88.3.W / MB.89.3.W</t>
  </si>
  <si>
    <t>Metrologia i systemy pomiarowe* / Inżynieria jakości*</t>
  </si>
  <si>
    <t>MB.88.3.L / MB.89.3.L</t>
  </si>
  <si>
    <t>WF.08.3.C</t>
  </si>
  <si>
    <t>MB.96.3.W</t>
  </si>
  <si>
    <t>Systemy CAD</t>
  </si>
  <si>
    <t xml:space="preserve">MB.96.3.L </t>
  </si>
  <si>
    <t>MB.83.4.W</t>
  </si>
  <si>
    <t>Mechanika płynów i termodynamika</t>
  </si>
  <si>
    <t>MB.83.4.C</t>
  </si>
  <si>
    <t>MB.87.4.W</t>
  </si>
  <si>
    <t>MB.87.4.C</t>
  </si>
  <si>
    <t>MB.87.4.L</t>
  </si>
  <si>
    <t>MB.85.5.W / MB.86.5.W</t>
  </si>
  <si>
    <t>Inżynieria wytwarzania* / Technologia maszyn*</t>
  </si>
  <si>
    <t>MB.85.5.L / MB.86.5.L</t>
  </si>
  <si>
    <t>MB.87.5.W</t>
  </si>
  <si>
    <t>MB.87.5.L</t>
  </si>
  <si>
    <t>MB.97.5.W / MB.98.5.W</t>
  </si>
  <si>
    <t>MB.97.5.L / MB.98.5.L</t>
  </si>
  <si>
    <t>MB.92.6.W / MB.93.6.W</t>
  </si>
  <si>
    <t>Informatyczne podstawy zarządzania* /Zarządzanie produkcją*</t>
  </si>
  <si>
    <t>MB.92.6.C / MB.93.6.C</t>
  </si>
  <si>
    <t>MB.97.6.W / MB.98.6.W</t>
  </si>
  <si>
    <t>MB.97.6.L / MB.98.6.L</t>
  </si>
  <si>
    <t>MB.90.7.W / MB.91.7.W</t>
  </si>
  <si>
    <t>Powłoki i zabezpieczenia antykorozyjne* / Inżynieria powierzchni*</t>
  </si>
  <si>
    <t xml:space="preserve">Moduł wybieralny </t>
  </si>
  <si>
    <t>30.05.2017 r., dr inż. Jan Ziobro</t>
  </si>
  <si>
    <t>30.05.2017 r. dr inż. Jan Ziobro</t>
  </si>
  <si>
    <t>30.05.2017 r. mgr Elżbieta Kruczek</t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</si>
  <si>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studiów.</t>
    </r>
  </si>
  <si>
    <r>
      <rPr>
        <sz val="8"/>
        <rFont val="Calibri"/>
        <family val="2"/>
      </rPr>
      <t xml:space="preserve">― </t>
    </r>
    <r>
      <rPr>
        <sz val="8"/>
        <rFont val="Times New Roman"/>
        <family val="1"/>
      </rPr>
  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</si>
  <si>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28/IV/13 z dnia 25 kwietnia 2013 roku w sprawie zatwierdzenia efektów kształcenia, planów studiów i programu kształcenia dla cyklów kształcenia rozpoczynających się od roku akademickiego 2013/2014 dla kierunku mechanika i budowa maszyn, specjalność: budowa i eksploatacja pojazdów samochodowych.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</si>
  <si>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30/IV/13 z dnia 25 kwietnia 2013 roku w sprawie zatwierdzenia efektów kształcenia, planów studiów i programu kształcenia dla cyklów kształcenia rozpoczynających się od roku akademickiego 2013/2014 dla kierunku mechanika i budowa maszyn, specjalność: informatyka stosowana w budowie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</si>
  <si>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</si>
  <si>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pielęgniarstwo.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</si>
  <si>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zatwierdzono Uchwałą Senatu nr 68/IX/16 z dnia 8 września 2016 roku w sprawie zatwierdzenia zmian w programie kształcenia rozpoczynających się od roku akademickiego 2016/2017 dla kierunku mechanika i budowa maszyn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</si>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</sst>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i/>
      <sz val="8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b/>
      <sz val="20"/>
      <name val="Times New Roman"/>
      <family val="1"/>
    </font>
    <font>
      <sz val="6"/>
      <name val="Times New Roman"/>
      <family val="1"/>
    </font>
    <font>
      <sz val="3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i/>
      <sz val="7.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6.4"/>
      <name val="Times New Roman"/>
      <family val="1"/>
    </font>
    <font>
      <sz val="8"/>
      <color indexed="8"/>
      <name val="Calibri"/>
      <family val="2"/>
    </font>
    <font>
      <sz val="6.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9" fillId="33" borderId="0" xfId="0" applyFont="1" applyFill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33" borderId="0" xfId="0" applyFont="1" applyFill="1" applyAlignment="1">
      <alignment horizontal="right"/>
    </xf>
    <xf numFmtId="0" fontId="28" fillId="0" borderId="0" xfId="0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textRotation="90"/>
    </xf>
    <xf numFmtId="0" fontId="29" fillId="36" borderId="10" xfId="0" applyFont="1" applyFill="1" applyBorder="1" applyAlignment="1">
      <alignment horizontal="center" vertical="center" textRotation="90" wrapText="1"/>
    </xf>
    <xf numFmtId="0" fontId="5" fillId="14" borderId="12" xfId="0" applyFont="1" applyFill="1" applyBorder="1" applyAlignment="1">
      <alignment horizontal="center" vertical="center" textRotation="90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textRotation="90" wrapText="1"/>
    </xf>
    <xf numFmtId="0" fontId="30" fillId="15" borderId="11" xfId="0" applyFont="1" applyFill="1" applyBorder="1" applyAlignment="1">
      <alignment horizontal="center" vertical="center" textRotation="90" wrapText="1"/>
    </xf>
    <xf numFmtId="0" fontId="29" fillId="36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15" borderId="1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shrinkToFit="1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shrinkToFit="1"/>
    </xf>
    <xf numFmtId="0" fontId="61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10" fontId="5" fillId="38" borderId="13" xfId="0" applyNumberFormat="1" applyFont="1" applyFill="1" applyBorder="1" applyAlignment="1">
      <alignment horizontal="center" vertical="center"/>
    </xf>
    <xf numFmtId="10" fontId="5" fillId="38" borderId="14" xfId="0" applyNumberFormat="1" applyFont="1" applyFill="1" applyBorder="1" applyAlignment="1">
      <alignment horizontal="center" vertical="center"/>
    </xf>
    <xf numFmtId="10" fontId="5" fillId="38" borderId="15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10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left" vertical="center" wrapText="1"/>
    </xf>
    <xf numFmtId="0" fontId="5" fillId="39" borderId="14" xfId="0" applyFont="1" applyFill="1" applyBorder="1" applyAlignment="1">
      <alignment horizontal="left" vertical="center" wrapText="1"/>
    </xf>
    <xf numFmtId="0" fontId="5" fillId="39" borderId="15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59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123825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334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6</xdr:row>
      <xdr:rowOff>57150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552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SheetLayoutView="118" zoomScalePageLayoutView="0" workbookViewId="0" topLeftCell="A180">
      <selection activeCell="N191" sqref="N191"/>
    </sheetView>
  </sheetViews>
  <sheetFormatPr defaultColWidth="9.140625" defaultRowHeight="12.75"/>
  <cols>
    <col min="1" max="3" width="3.140625" style="29" customWidth="1"/>
    <col min="4" max="4" width="11.57421875" style="29" customWidth="1"/>
    <col min="5" max="5" width="23.421875" style="29" customWidth="1"/>
    <col min="6" max="6" width="6.140625" style="29" customWidth="1"/>
    <col min="7" max="7" width="4.8515625" style="29" customWidth="1"/>
    <col min="8" max="8" width="4.421875" style="29" customWidth="1"/>
    <col min="9" max="9" width="5.140625" style="29" customWidth="1"/>
    <col min="10" max="10" width="4.7109375" style="29" customWidth="1"/>
    <col min="11" max="11" width="4.8515625" style="29" customWidth="1"/>
    <col min="12" max="13" width="4.7109375" style="29" customWidth="1"/>
    <col min="14" max="14" width="6.7109375" style="29" customWidth="1"/>
    <col min="15" max="15" width="6.140625" style="29" customWidth="1"/>
    <col min="16" max="16" width="8.28125" style="29" customWidth="1"/>
    <col min="17" max="17" width="7.00390625" style="29" customWidth="1"/>
    <col min="18" max="18" width="3.7109375" style="29" customWidth="1"/>
    <col min="19" max="16384" width="9.140625" style="1" customWidth="1"/>
  </cols>
  <sheetData>
    <row r="1" spans="1:18" ht="12.75">
      <c r="A1" s="3"/>
      <c r="R1" s="16" t="s">
        <v>179</v>
      </c>
    </row>
    <row r="2" ht="12.75">
      <c r="A2" s="3"/>
    </row>
    <row r="3" spans="1:18" ht="12.75">
      <c r="A3" s="3"/>
      <c r="L3" s="49"/>
      <c r="M3" s="49"/>
      <c r="N3" s="49"/>
      <c r="O3" s="49"/>
      <c r="P3" s="49"/>
      <c r="Q3" s="16"/>
      <c r="R3" s="30" t="s">
        <v>180</v>
      </c>
    </row>
    <row r="4" spans="1:18" ht="12.75">
      <c r="A4" s="3"/>
      <c r="Q4" s="9"/>
      <c r="R4" s="30" t="s">
        <v>181</v>
      </c>
    </row>
    <row r="5" spans="1:18" ht="12.75">
      <c r="A5" s="3"/>
      <c r="R5" s="30" t="s">
        <v>182</v>
      </c>
    </row>
    <row r="6" spans="1:18" ht="12.75">
      <c r="A6" s="3"/>
      <c r="R6" s="30" t="s">
        <v>183</v>
      </c>
    </row>
    <row r="7" spans="1:18" ht="12.75">
      <c r="A7" s="3"/>
      <c r="R7" s="30" t="s">
        <v>184</v>
      </c>
    </row>
    <row r="8" spans="1:18" ht="12.75">
      <c r="A8" s="3"/>
      <c r="R8" s="31" t="s">
        <v>185</v>
      </c>
    </row>
    <row r="9" spans="1:18" ht="12.75">
      <c r="A9" s="3"/>
      <c r="R9" s="31" t="s">
        <v>178</v>
      </c>
    </row>
    <row r="10" spans="1:18" ht="12.75">
      <c r="A10" s="3"/>
      <c r="R10" s="31" t="s">
        <v>186</v>
      </c>
    </row>
    <row r="11" ht="12.75">
      <c r="A11" s="3"/>
    </row>
    <row r="12" spans="1:18" ht="21" customHeight="1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customHeight="1">
      <c r="A13" s="27" t="s">
        <v>59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.75" customHeight="1">
      <c r="A14" s="27" t="s">
        <v>60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5.75" customHeight="1">
      <c r="A15" s="27" t="s">
        <v>151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.75" customHeight="1">
      <c r="A16" s="27" t="s">
        <v>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5.75" customHeight="1">
      <c r="A17" s="27" t="s">
        <v>61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.75" customHeight="1">
      <c r="A18" s="27" t="s">
        <v>80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.75" customHeight="1">
      <c r="A19" s="28" t="s">
        <v>187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4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3.5" customHeight="1">
      <c r="A21" s="22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3.5" customHeight="1">
      <c r="A22" s="33" t="s">
        <v>6</v>
      </c>
      <c r="B22" s="34" t="s">
        <v>9</v>
      </c>
      <c r="C22" s="34" t="s">
        <v>15</v>
      </c>
      <c r="D22" s="35" t="s">
        <v>149</v>
      </c>
      <c r="E22" s="35" t="s">
        <v>25</v>
      </c>
      <c r="F22" s="35" t="s">
        <v>1</v>
      </c>
      <c r="G22" s="35" t="s">
        <v>2</v>
      </c>
      <c r="H22" s="35"/>
      <c r="I22" s="35"/>
      <c r="J22" s="35"/>
      <c r="K22" s="35"/>
      <c r="L22" s="35"/>
      <c r="M22" s="35"/>
      <c r="N22" s="35"/>
      <c r="O22" s="35" t="s">
        <v>0</v>
      </c>
      <c r="P22" s="35"/>
      <c r="Q22" s="35"/>
      <c r="R22" s="36" t="s">
        <v>89</v>
      </c>
    </row>
    <row r="23" spans="1:18" ht="13.5" customHeight="1">
      <c r="A23" s="33"/>
      <c r="B23" s="34"/>
      <c r="C23" s="34"/>
      <c r="D23" s="35"/>
      <c r="E23" s="35"/>
      <c r="F23" s="35"/>
      <c r="G23" s="37" t="s">
        <v>3</v>
      </c>
      <c r="H23" s="37"/>
      <c r="I23" s="35" t="s">
        <v>4</v>
      </c>
      <c r="J23" s="35"/>
      <c r="K23" s="35"/>
      <c r="L23" s="35"/>
      <c r="M23" s="35"/>
      <c r="N23" s="35"/>
      <c r="O23" s="37" t="s">
        <v>3</v>
      </c>
      <c r="P23" s="35" t="s">
        <v>4</v>
      </c>
      <c r="Q23" s="35"/>
      <c r="R23" s="38"/>
    </row>
    <row r="24" spans="1:18" ht="24" customHeight="1">
      <c r="A24" s="33"/>
      <c r="B24" s="34"/>
      <c r="C24" s="34"/>
      <c r="D24" s="35"/>
      <c r="E24" s="35"/>
      <c r="F24" s="35"/>
      <c r="G24" s="37"/>
      <c r="H24" s="37"/>
      <c r="I24" s="39" t="s">
        <v>188</v>
      </c>
      <c r="J24" s="40"/>
      <c r="K24" s="40"/>
      <c r="L24" s="40"/>
      <c r="M24" s="41"/>
      <c r="N24" s="42" t="s">
        <v>8</v>
      </c>
      <c r="O24" s="37"/>
      <c r="P24" s="35"/>
      <c r="Q24" s="35"/>
      <c r="R24" s="38"/>
    </row>
    <row r="25" spans="1:18" ht="33" customHeight="1">
      <c r="A25" s="33"/>
      <c r="B25" s="34"/>
      <c r="C25" s="34"/>
      <c r="D25" s="35"/>
      <c r="E25" s="35"/>
      <c r="F25" s="35"/>
      <c r="G25" s="43" t="s">
        <v>189</v>
      </c>
      <c r="H25" s="44" t="s">
        <v>8</v>
      </c>
      <c r="I25" s="45" t="s">
        <v>190</v>
      </c>
      <c r="J25" s="45" t="s">
        <v>191</v>
      </c>
      <c r="K25" s="45" t="s">
        <v>192</v>
      </c>
      <c r="L25" s="45" t="s">
        <v>193</v>
      </c>
      <c r="M25" s="45" t="s">
        <v>194</v>
      </c>
      <c r="N25" s="42"/>
      <c r="O25" s="37"/>
      <c r="P25" s="46" t="s">
        <v>7</v>
      </c>
      <c r="Q25" s="47" t="s">
        <v>8</v>
      </c>
      <c r="R25" s="48"/>
    </row>
    <row r="26" spans="1:18" ht="13.5" customHeight="1">
      <c r="A26" s="50">
        <v>1</v>
      </c>
      <c r="B26" s="51" t="s">
        <v>10</v>
      </c>
      <c r="C26" s="52">
        <v>1</v>
      </c>
      <c r="D26" s="123" t="s">
        <v>200</v>
      </c>
      <c r="E26" s="26" t="s">
        <v>31</v>
      </c>
      <c r="F26" s="12" t="s">
        <v>37</v>
      </c>
      <c r="G26" s="124">
        <v>45</v>
      </c>
      <c r="H26" s="124">
        <v>130</v>
      </c>
      <c r="I26" s="125">
        <v>15</v>
      </c>
      <c r="J26" s="125"/>
      <c r="K26" s="126"/>
      <c r="L26" s="126"/>
      <c r="M26" s="126"/>
      <c r="N26" s="125">
        <v>60</v>
      </c>
      <c r="O26" s="125">
        <v>3</v>
      </c>
      <c r="P26" s="125">
        <v>0.6000000000000001</v>
      </c>
      <c r="Q26" s="125">
        <v>2.4000000000000004</v>
      </c>
      <c r="R26" s="127"/>
    </row>
    <row r="27" spans="1:18" ht="13.5" customHeight="1">
      <c r="A27" s="50"/>
      <c r="B27" s="51"/>
      <c r="C27" s="52">
        <v>1</v>
      </c>
      <c r="D27" s="123" t="s">
        <v>201</v>
      </c>
      <c r="E27" s="26"/>
      <c r="F27" s="12" t="s">
        <v>36</v>
      </c>
      <c r="G27" s="124"/>
      <c r="H27" s="124"/>
      <c r="I27" s="125"/>
      <c r="J27" s="125">
        <v>15</v>
      </c>
      <c r="K27" s="126"/>
      <c r="L27" s="126"/>
      <c r="M27" s="126"/>
      <c r="N27" s="125">
        <v>35</v>
      </c>
      <c r="O27" s="125">
        <v>2</v>
      </c>
      <c r="P27" s="125">
        <v>0.6</v>
      </c>
      <c r="Q27" s="125">
        <v>1.4</v>
      </c>
      <c r="R27" s="127"/>
    </row>
    <row r="28" spans="1:18" ht="13.5" customHeight="1">
      <c r="A28" s="50"/>
      <c r="B28" s="51"/>
      <c r="C28" s="52">
        <v>1</v>
      </c>
      <c r="D28" s="123" t="s">
        <v>202</v>
      </c>
      <c r="E28" s="26"/>
      <c r="F28" s="12" t="s">
        <v>36</v>
      </c>
      <c r="G28" s="124"/>
      <c r="H28" s="124"/>
      <c r="I28" s="125"/>
      <c r="J28" s="125"/>
      <c r="K28" s="125">
        <v>15</v>
      </c>
      <c r="L28" s="126"/>
      <c r="M28" s="126"/>
      <c r="N28" s="125">
        <v>35</v>
      </c>
      <c r="O28" s="125">
        <v>2</v>
      </c>
      <c r="P28" s="125">
        <v>0.6</v>
      </c>
      <c r="Q28" s="125">
        <v>1.4</v>
      </c>
      <c r="R28" s="127"/>
    </row>
    <row r="29" spans="1:18" ht="13.5" customHeight="1">
      <c r="A29" s="50">
        <v>2</v>
      </c>
      <c r="B29" s="51"/>
      <c r="C29" s="52">
        <v>1</v>
      </c>
      <c r="D29" s="57" t="s">
        <v>100</v>
      </c>
      <c r="E29" s="26" t="s">
        <v>32</v>
      </c>
      <c r="F29" s="12" t="s">
        <v>37</v>
      </c>
      <c r="G29" s="54">
        <v>60</v>
      </c>
      <c r="H29" s="54">
        <v>115</v>
      </c>
      <c r="I29" s="12">
        <v>30</v>
      </c>
      <c r="J29" s="12"/>
      <c r="K29" s="55"/>
      <c r="L29" s="12"/>
      <c r="M29" s="12"/>
      <c r="N29" s="12">
        <v>70</v>
      </c>
      <c r="O29" s="12">
        <v>4</v>
      </c>
      <c r="P29" s="12">
        <v>1.2</v>
      </c>
      <c r="Q29" s="12">
        <v>2.8</v>
      </c>
      <c r="R29" s="56"/>
    </row>
    <row r="30" spans="1:18" ht="13.5" customHeight="1">
      <c r="A30" s="50"/>
      <c r="B30" s="51"/>
      <c r="C30" s="52">
        <v>1</v>
      </c>
      <c r="D30" s="57" t="s">
        <v>101</v>
      </c>
      <c r="E30" s="26"/>
      <c r="F30" s="12" t="s">
        <v>36</v>
      </c>
      <c r="G30" s="54"/>
      <c r="H30" s="54"/>
      <c r="I30" s="12"/>
      <c r="J30" s="12">
        <v>30</v>
      </c>
      <c r="K30" s="55"/>
      <c r="L30" s="55"/>
      <c r="M30" s="55"/>
      <c r="N30" s="12">
        <v>45</v>
      </c>
      <c r="O30" s="12">
        <v>3</v>
      </c>
      <c r="P30" s="12">
        <v>1.2000000000000002</v>
      </c>
      <c r="Q30" s="12">
        <v>1.7999999999999998</v>
      </c>
      <c r="R30" s="56"/>
    </row>
    <row r="31" spans="1:18" ht="23.25" customHeight="1">
      <c r="A31" s="58">
        <v>3</v>
      </c>
      <c r="B31" s="51"/>
      <c r="C31" s="52">
        <v>1</v>
      </c>
      <c r="D31" s="53" t="s">
        <v>102</v>
      </c>
      <c r="E31" s="13" t="s">
        <v>81</v>
      </c>
      <c r="F31" s="12" t="s">
        <v>36</v>
      </c>
      <c r="G31" s="12">
        <v>15</v>
      </c>
      <c r="H31" s="12">
        <v>35</v>
      </c>
      <c r="I31" s="12">
        <v>15</v>
      </c>
      <c r="J31" s="12"/>
      <c r="K31" s="55"/>
      <c r="L31" s="55"/>
      <c r="M31" s="55"/>
      <c r="N31" s="12">
        <v>35</v>
      </c>
      <c r="O31" s="12">
        <v>2</v>
      </c>
      <c r="P31" s="12">
        <v>0.6</v>
      </c>
      <c r="Q31" s="12">
        <v>1.4</v>
      </c>
      <c r="R31" s="56"/>
    </row>
    <row r="32" spans="1:18" ht="12.75" customHeight="1">
      <c r="A32" s="50">
        <v>4</v>
      </c>
      <c r="B32" s="51"/>
      <c r="C32" s="52">
        <v>1</v>
      </c>
      <c r="D32" s="57" t="s">
        <v>103</v>
      </c>
      <c r="E32" s="26" t="s">
        <v>33</v>
      </c>
      <c r="F32" s="12" t="s">
        <v>36</v>
      </c>
      <c r="G32" s="54">
        <v>30</v>
      </c>
      <c r="H32" s="54">
        <v>70</v>
      </c>
      <c r="I32" s="12">
        <v>15</v>
      </c>
      <c r="J32" s="12"/>
      <c r="K32" s="55"/>
      <c r="L32" s="55"/>
      <c r="M32" s="55"/>
      <c r="N32" s="12">
        <v>35</v>
      </c>
      <c r="O32" s="12">
        <v>2</v>
      </c>
      <c r="P32" s="12">
        <v>0.6</v>
      </c>
      <c r="Q32" s="12">
        <v>1.4</v>
      </c>
      <c r="R32" s="56"/>
    </row>
    <row r="33" spans="1:18" ht="12.75">
      <c r="A33" s="50"/>
      <c r="B33" s="51"/>
      <c r="C33" s="52">
        <v>1</v>
      </c>
      <c r="D33" s="57" t="s">
        <v>104</v>
      </c>
      <c r="E33" s="26"/>
      <c r="F33" s="12" t="s">
        <v>36</v>
      </c>
      <c r="G33" s="54"/>
      <c r="H33" s="54"/>
      <c r="I33" s="12"/>
      <c r="J33" s="12">
        <v>15</v>
      </c>
      <c r="K33" s="55"/>
      <c r="L33" s="55"/>
      <c r="M33" s="55"/>
      <c r="N33" s="12">
        <v>35</v>
      </c>
      <c r="O33" s="12">
        <v>2</v>
      </c>
      <c r="P33" s="12">
        <v>0.6</v>
      </c>
      <c r="Q33" s="12">
        <v>1.4</v>
      </c>
      <c r="R33" s="56"/>
    </row>
    <row r="34" spans="1:18" ht="12.75">
      <c r="A34" s="58">
        <v>5</v>
      </c>
      <c r="B34" s="51"/>
      <c r="C34" s="52">
        <v>1</v>
      </c>
      <c r="D34" s="57" t="s">
        <v>105</v>
      </c>
      <c r="E34" s="10" t="s">
        <v>34</v>
      </c>
      <c r="F34" s="12" t="s">
        <v>36</v>
      </c>
      <c r="G34" s="12">
        <v>30</v>
      </c>
      <c r="H34" s="12">
        <v>70</v>
      </c>
      <c r="I34" s="12">
        <v>30</v>
      </c>
      <c r="J34" s="12"/>
      <c r="K34" s="55"/>
      <c r="L34" s="55"/>
      <c r="M34" s="55"/>
      <c r="N34" s="12">
        <v>70</v>
      </c>
      <c r="O34" s="12">
        <v>4</v>
      </c>
      <c r="P34" s="12">
        <v>1.2</v>
      </c>
      <c r="Q34" s="12">
        <v>2.8</v>
      </c>
      <c r="R34" s="56"/>
    </row>
    <row r="35" spans="1:18" ht="12.75">
      <c r="A35" s="58">
        <v>6</v>
      </c>
      <c r="B35" s="51"/>
      <c r="C35" s="52">
        <v>1</v>
      </c>
      <c r="D35" s="55" t="s">
        <v>82</v>
      </c>
      <c r="E35" s="13" t="s">
        <v>42</v>
      </c>
      <c r="F35" s="12" t="s">
        <v>36</v>
      </c>
      <c r="G35" s="12">
        <v>30</v>
      </c>
      <c r="H35" s="12">
        <v>20</v>
      </c>
      <c r="I35" s="12"/>
      <c r="J35" s="12">
        <v>30</v>
      </c>
      <c r="K35" s="12"/>
      <c r="L35" s="12"/>
      <c r="M35" s="12"/>
      <c r="N35" s="12">
        <v>20</v>
      </c>
      <c r="O35" s="59">
        <v>2</v>
      </c>
      <c r="P35" s="12">
        <v>1.2</v>
      </c>
      <c r="Q35" s="12">
        <v>0.8</v>
      </c>
      <c r="R35" s="56"/>
    </row>
    <row r="36" spans="1:18" ht="12.75" customHeight="1">
      <c r="A36" s="50">
        <v>7</v>
      </c>
      <c r="B36" s="51"/>
      <c r="C36" s="52">
        <v>1</v>
      </c>
      <c r="D36" s="55" t="s">
        <v>106</v>
      </c>
      <c r="E36" s="26" t="s">
        <v>77</v>
      </c>
      <c r="F36" s="12" t="s">
        <v>36</v>
      </c>
      <c r="G36" s="54">
        <v>20</v>
      </c>
      <c r="H36" s="54">
        <v>30</v>
      </c>
      <c r="I36" s="12">
        <v>10</v>
      </c>
      <c r="J36" s="12"/>
      <c r="K36" s="55"/>
      <c r="L36" s="55"/>
      <c r="M36" s="55"/>
      <c r="N36" s="12">
        <v>15</v>
      </c>
      <c r="O36" s="12">
        <v>1</v>
      </c>
      <c r="P36" s="12">
        <v>0.4</v>
      </c>
      <c r="Q36" s="12">
        <v>0.6</v>
      </c>
      <c r="R36" s="56"/>
    </row>
    <row r="37" spans="1:18" ht="12.75" customHeight="1">
      <c r="A37" s="50"/>
      <c r="B37" s="51"/>
      <c r="C37" s="52">
        <v>1</v>
      </c>
      <c r="D37" s="55" t="s">
        <v>107</v>
      </c>
      <c r="E37" s="26"/>
      <c r="F37" s="12" t="s">
        <v>36</v>
      </c>
      <c r="G37" s="54"/>
      <c r="H37" s="54"/>
      <c r="I37" s="12"/>
      <c r="J37" s="12">
        <v>10</v>
      </c>
      <c r="K37" s="55"/>
      <c r="L37" s="55"/>
      <c r="M37" s="55"/>
      <c r="N37" s="12">
        <v>15</v>
      </c>
      <c r="O37" s="12">
        <v>1</v>
      </c>
      <c r="P37" s="12">
        <v>0.4</v>
      </c>
      <c r="Q37" s="12">
        <v>0.6</v>
      </c>
      <c r="R37" s="56"/>
    </row>
    <row r="38" spans="1:18" ht="12.75">
      <c r="A38" s="58">
        <v>8</v>
      </c>
      <c r="B38" s="51"/>
      <c r="C38" s="52">
        <v>1</v>
      </c>
      <c r="D38" s="55" t="s">
        <v>108</v>
      </c>
      <c r="E38" s="10" t="s">
        <v>35</v>
      </c>
      <c r="F38" s="12" t="s">
        <v>36</v>
      </c>
      <c r="G38" s="12">
        <v>15</v>
      </c>
      <c r="H38" s="12">
        <v>10</v>
      </c>
      <c r="I38" s="12">
        <v>15</v>
      </c>
      <c r="J38" s="12"/>
      <c r="K38" s="55"/>
      <c r="L38" s="55"/>
      <c r="M38" s="55"/>
      <c r="N38" s="12">
        <v>10</v>
      </c>
      <c r="O38" s="12">
        <v>1</v>
      </c>
      <c r="P38" s="12">
        <v>0.6</v>
      </c>
      <c r="Q38" s="12">
        <v>0.4</v>
      </c>
      <c r="R38" s="56"/>
    </row>
    <row r="39" spans="1:18" ht="22.5">
      <c r="A39" s="58">
        <v>9</v>
      </c>
      <c r="B39" s="51"/>
      <c r="C39" s="52">
        <v>1</v>
      </c>
      <c r="D39" s="55" t="s">
        <v>109</v>
      </c>
      <c r="E39" s="13" t="s">
        <v>78</v>
      </c>
      <c r="F39" s="12" t="s">
        <v>36</v>
      </c>
      <c r="G39" s="12">
        <v>10</v>
      </c>
      <c r="H39" s="12">
        <v>15</v>
      </c>
      <c r="I39" s="12">
        <v>10</v>
      </c>
      <c r="J39" s="12"/>
      <c r="K39" s="55"/>
      <c r="L39" s="55"/>
      <c r="M39" s="55"/>
      <c r="N39" s="12">
        <v>15</v>
      </c>
      <c r="O39" s="12">
        <v>1</v>
      </c>
      <c r="P39" s="12">
        <v>0.4</v>
      </c>
      <c r="Q39" s="12">
        <v>0.6</v>
      </c>
      <c r="R39" s="56"/>
    </row>
    <row r="40" spans="1:18" ht="12.75">
      <c r="A40" s="60"/>
      <c r="B40" s="51"/>
      <c r="C40" s="61" t="s">
        <v>16</v>
      </c>
      <c r="D40" s="62"/>
      <c r="E40" s="62"/>
      <c r="F40" s="61"/>
      <c r="G40" s="63">
        <f aca="true" t="shared" si="0" ref="G40:R40">SUM(G26:G39)</f>
        <v>255</v>
      </c>
      <c r="H40" s="63">
        <f t="shared" si="0"/>
        <v>495</v>
      </c>
      <c r="I40" s="63">
        <f t="shared" si="0"/>
        <v>140</v>
      </c>
      <c r="J40" s="63">
        <f t="shared" si="0"/>
        <v>100</v>
      </c>
      <c r="K40" s="63">
        <f t="shared" si="0"/>
        <v>15</v>
      </c>
      <c r="L40" s="63">
        <f t="shared" si="0"/>
        <v>0</v>
      </c>
      <c r="M40" s="63">
        <f t="shared" si="0"/>
        <v>0</v>
      </c>
      <c r="N40" s="63">
        <f t="shared" si="0"/>
        <v>495</v>
      </c>
      <c r="O40" s="63">
        <f t="shared" si="0"/>
        <v>30</v>
      </c>
      <c r="P40" s="63">
        <f t="shared" si="0"/>
        <v>10.2</v>
      </c>
      <c r="Q40" s="63">
        <f t="shared" si="0"/>
        <v>19.800000000000004</v>
      </c>
      <c r="R40" s="63">
        <f t="shared" si="0"/>
        <v>0</v>
      </c>
    </row>
    <row r="41" spans="1:18" ht="12.75">
      <c r="A41" s="59">
        <v>1</v>
      </c>
      <c r="B41" s="51"/>
      <c r="C41" s="52">
        <v>2</v>
      </c>
      <c r="D41" s="123" t="s">
        <v>203</v>
      </c>
      <c r="E41" s="128" t="s">
        <v>31</v>
      </c>
      <c r="F41" s="125" t="s">
        <v>36</v>
      </c>
      <c r="G41" s="125">
        <v>15</v>
      </c>
      <c r="H41" s="125">
        <v>10</v>
      </c>
      <c r="I41" s="125"/>
      <c r="J41" s="125"/>
      <c r="K41" s="125">
        <v>15</v>
      </c>
      <c r="L41" s="125"/>
      <c r="M41" s="125"/>
      <c r="N41" s="125">
        <v>10</v>
      </c>
      <c r="O41" s="125">
        <v>1</v>
      </c>
      <c r="P41" s="125">
        <v>0.6</v>
      </c>
      <c r="Q41" s="125">
        <v>0.4</v>
      </c>
      <c r="R41" s="56"/>
    </row>
    <row r="42" spans="1:18" ht="12.75" customHeight="1">
      <c r="A42" s="50">
        <v>2</v>
      </c>
      <c r="B42" s="51"/>
      <c r="C42" s="52">
        <v>2</v>
      </c>
      <c r="D42" s="129" t="s">
        <v>110</v>
      </c>
      <c r="E42" s="26" t="s">
        <v>32</v>
      </c>
      <c r="F42" s="12" t="s">
        <v>37</v>
      </c>
      <c r="G42" s="54">
        <v>60</v>
      </c>
      <c r="H42" s="54">
        <v>90</v>
      </c>
      <c r="I42" s="12">
        <v>30</v>
      </c>
      <c r="J42" s="12"/>
      <c r="K42" s="55"/>
      <c r="L42" s="12"/>
      <c r="M42" s="12"/>
      <c r="N42" s="12">
        <v>45</v>
      </c>
      <c r="O42" s="12">
        <v>3</v>
      </c>
      <c r="P42" s="12">
        <v>1.2000000000000002</v>
      </c>
      <c r="Q42" s="12">
        <v>1.7999999999999998</v>
      </c>
      <c r="R42" s="56"/>
    </row>
    <row r="43" spans="1:18" ht="12.75" customHeight="1">
      <c r="A43" s="50"/>
      <c r="B43" s="51"/>
      <c r="C43" s="52">
        <v>2</v>
      </c>
      <c r="D43" s="57" t="s">
        <v>111</v>
      </c>
      <c r="E43" s="26"/>
      <c r="F43" s="12" t="s">
        <v>36</v>
      </c>
      <c r="G43" s="54"/>
      <c r="H43" s="54"/>
      <c r="I43" s="12"/>
      <c r="J43" s="12">
        <v>30</v>
      </c>
      <c r="K43" s="55"/>
      <c r="L43" s="55"/>
      <c r="M43" s="55"/>
      <c r="N43" s="12">
        <v>45</v>
      </c>
      <c r="O43" s="12">
        <v>3</v>
      </c>
      <c r="P43" s="12">
        <v>1.2000000000000002</v>
      </c>
      <c r="Q43" s="12">
        <v>1.7999999999999998</v>
      </c>
      <c r="R43" s="56"/>
    </row>
    <row r="44" spans="1:18" ht="12.75" customHeight="1">
      <c r="A44" s="50">
        <v>3</v>
      </c>
      <c r="B44" s="51"/>
      <c r="C44" s="52">
        <v>2</v>
      </c>
      <c r="D44" s="57" t="s">
        <v>112</v>
      </c>
      <c r="E44" s="26" t="s">
        <v>40</v>
      </c>
      <c r="F44" s="12" t="s">
        <v>37</v>
      </c>
      <c r="G44" s="54">
        <v>60</v>
      </c>
      <c r="H44" s="54">
        <v>90</v>
      </c>
      <c r="I44" s="12">
        <v>30</v>
      </c>
      <c r="J44" s="12"/>
      <c r="K44" s="12"/>
      <c r="L44" s="55"/>
      <c r="M44" s="55"/>
      <c r="N44" s="12">
        <v>45</v>
      </c>
      <c r="O44" s="12">
        <v>3</v>
      </c>
      <c r="P44" s="12">
        <v>1.2000000000000002</v>
      </c>
      <c r="Q44" s="12">
        <v>1.7999999999999998</v>
      </c>
      <c r="R44" s="56"/>
    </row>
    <row r="45" spans="1:18" ht="12.75" customHeight="1">
      <c r="A45" s="50"/>
      <c r="B45" s="51"/>
      <c r="C45" s="52">
        <v>2</v>
      </c>
      <c r="D45" s="57" t="s">
        <v>113</v>
      </c>
      <c r="E45" s="26"/>
      <c r="F45" s="12" t="s">
        <v>36</v>
      </c>
      <c r="G45" s="54"/>
      <c r="H45" s="54"/>
      <c r="I45" s="12"/>
      <c r="J45" s="12">
        <v>30</v>
      </c>
      <c r="K45" s="12"/>
      <c r="L45" s="55"/>
      <c r="M45" s="55"/>
      <c r="N45" s="12">
        <v>45</v>
      </c>
      <c r="O45" s="12">
        <v>3</v>
      </c>
      <c r="P45" s="12">
        <v>1.2000000000000002</v>
      </c>
      <c r="Q45" s="12">
        <v>1.7999999999999998</v>
      </c>
      <c r="R45" s="56"/>
    </row>
    <row r="46" spans="1:18" ht="12.75" customHeight="1">
      <c r="A46" s="58">
        <v>4</v>
      </c>
      <c r="B46" s="51"/>
      <c r="C46" s="52">
        <v>2</v>
      </c>
      <c r="D46" s="57" t="s">
        <v>114</v>
      </c>
      <c r="E46" s="13" t="s">
        <v>33</v>
      </c>
      <c r="F46" s="12" t="s">
        <v>36</v>
      </c>
      <c r="G46" s="12">
        <v>30</v>
      </c>
      <c r="H46" s="12">
        <v>20</v>
      </c>
      <c r="I46" s="12"/>
      <c r="J46" s="12"/>
      <c r="K46" s="12"/>
      <c r="L46" s="12">
        <v>30</v>
      </c>
      <c r="M46" s="12"/>
      <c r="N46" s="12">
        <v>20</v>
      </c>
      <c r="O46" s="12">
        <v>2</v>
      </c>
      <c r="P46" s="12">
        <v>1.2</v>
      </c>
      <c r="Q46" s="12">
        <v>0.8</v>
      </c>
      <c r="R46" s="56"/>
    </row>
    <row r="47" spans="1:18" ht="12.75" customHeight="1">
      <c r="A47" s="50">
        <v>5</v>
      </c>
      <c r="B47" s="51"/>
      <c r="C47" s="52">
        <v>2</v>
      </c>
      <c r="D47" s="57" t="s">
        <v>115</v>
      </c>
      <c r="E47" s="26" t="s">
        <v>34</v>
      </c>
      <c r="F47" s="12" t="s">
        <v>36</v>
      </c>
      <c r="G47" s="54">
        <v>60</v>
      </c>
      <c r="H47" s="64">
        <v>65</v>
      </c>
      <c r="I47" s="12">
        <v>30</v>
      </c>
      <c r="J47" s="12"/>
      <c r="K47" s="12"/>
      <c r="L47" s="12"/>
      <c r="M47" s="12"/>
      <c r="N47" s="12">
        <v>45</v>
      </c>
      <c r="O47" s="12">
        <v>3</v>
      </c>
      <c r="P47" s="12">
        <v>1.2000000000000002</v>
      </c>
      <c r="Q47" s="12">
        <v>1.7999999999999998</v>
      </c>
      <c r="R47" s="56"/>
    </row>
    <row r="48" spans="1:18" ht="12.75" customHeight="1">
      <c r="A48" s="50"/>
      <c r="B48" s="51"/>
      <c r="C48" s="52">
        <v>2</v>
      </c>
      <c r="D48" s="57" t="s">
        <v>116</v>
      </c>
      <c r="E48" s="26"/>
      <c r="F48" s="12" t="s">
        <v>36</v>
      </c>
      <c r="G48" s="54"/>
      <c r="H48" s="65"/>
      <c r="I48" s="12"/>
      <c r="J48" s="12"/>
      <c r="K48" s="12">
        <v>30</v>
      </c>
      <c r="L48" s="12"/>
      <c r="M48" s="12"/>
      <c r="N48" s="12">
        <v>20</v>
      </c>
      <c r="O48" s="12">
        <v>2</v>
      </c>
      <c r="P48" s="12">
        <v>1.2</v>
      </c>
      <c r="Q48" s="12">
        <v>0.8</v>
      </c>
      <c r="R48" s="56"/>
    </row>
    <row r="49" spans="1:18" ht="12.75" customHeight="1">
      <c r="A49" s="58">
        <v>6</v>
      </c>
      <c r="B49" s="51"/>
      <c r="C49" s="52">
        <v>2</v>
      </c>
      <c r="D49" s="55" t="s">
        <v>52</v>
      </c>
      <c r="E49" s="13" t="s">
        <v>41</v>
      </c>
      <c r="F49" s="12" t="s">
        <v>36</v>
      </c>
      <c r="G49" s="12">
        <v>30</v>
      </c>
      <c r="H49" s="12">
        <v>20</v>
      </c>
      <c r="I49" s="12"/>
      <c r="J49" s="12">
        <v>30</v>
      </c>
      <c r="K49" s="12"/>
      <c r="L49" s="55"/>
      <c r="M49" s="55"/>
      <c r="N49" s="12">
        <v>20</v>
      </c>
      <c r="O49" s="12">
        <v>2</v>
      </c>
      <c r="P49" s="12">
        <v>1.2</v>
      </c>
      <c r="Q49" s="12">
        <v>0.8</v>
      </c>
      <c r="R49" s="56"/>
    </row>
    <row r="50" spans="1:18" ht="23.25" customHeight="1">
      <c r="A50" s="50">
        <v>7</v>
      </c>
      <c r="B50" s="51"/>
      <c r="C50" s="52">
        <v>2</v>
      </c>
      <c r="D50" s="128" t="s">
        <v>204</v>
      </c>
      <c r="E50" s="23" t="s">
        <v>91</v>
      </c>
      <c r="F50" s="58" t="s">
        <v>36</v>
      </c>
      <c r="G50" s="66">
        <v>25</v>
      </c>
      <c r="H50" s="124">
        <v>25</v>
      </c>
      <c r="I50" s="12">
        <v>10</v>
      </c>
      <c r="J50" s="12"/>
      <c r="K50" s="12"/>
      <c r="L50" s="55"/>
      <c r="M50" s="55"/>
      <c r="N50" s="12">
        <v>15</v>
      </c>
      <c r="O50" s="12">
        <v>1</v>
      </c>
      <c r="P50" s="12">
        <v>0.4</v>
      </c>
      <c r="Q50" s="12">
        <v>0.6</v>
      </c>
      <c r="R50" s="56"/>
    </row>
    <row r="51" spans="1:18" ht="21.75" customHeight="1">
      <c r="A51" s="50"/>
      <c r="B51" s="51"/>
      <c r="C51" s="52">
        <v>2</v>
      </c>
      <c r="D51" s="128" t="s">
        <v>205</v>
      </c>
      <c r="E51" s="23"/>
      <c r="F51" s="58" t="s">
        <v>36</v>
      </c>
      <c r="G51" s="66"/>
      <c r="H51" s="124"/>
      <c r="I51" s="12"/>
      <c r="J51" s="12"/>
      <c r="K51" s="12">
        <v>15</v>
      </c>
      <c r="L51" s="55"/>
      <c r="M51" s="55"/>
      <c r="N51" s="125">
        <v>10</v>
      </c>
      <c r="O51" s="125">
        <v>1</v>
      </c>
      <c r="P51" s="125">
        <v>0.6</v>
      </c>
      <c r="Q51" s="125">
        <v>0.4</v>
      </c>
      <c r="R51" s="56"/>
    </row>
    <row r="52" spans="1:18" ht="24.75" customHeight="1">
      <c r="A52" s="58">
        <v>8</v>
      </c>
      <c r="B52" s="51"/>
      <c r="C52" s="52">
        <v>2</v>
      </c>
      <c r="D52" s="55" t="s">
        <v>117</v>
      </c>
      <c r="E52" s="6" t="s">
        <v>85</v>
      </c>
      <c r="F52" s="58" t="s">
        <v>36</v>
      </c>
      <c r="G52" s="4">
        <v>0</v>
      </c>
      <c r="H52" s="12">
        <v>160</v>
      </c>
      <c r="I52" s="12"/>
      <c r="J52" s="12"/>
      <c r="K52" s="12"/>
      <c r="L52" s="55"/>
      <c r="M52" s="12">
        <v>0</v>
      </c>
      <c r="N52" s="12">
        <v>160</v>
      </c>
      <c r="O52" s="12">
        <v>6</v>
      </c>
      <c r="P52" s="12">
        <v>0</v>
      </c>
      <c r="Q52" s="12">
        <v>6</v>
      </c>
      <c r="R52" s="56"/>
    </row>
    <row r="53" spans="1:52" ht="12.75">
      <c r="A53" s="60"/>
      <c r="B53" s="51"/>
      <c r="C53" s="61" t="s">
        <v>17</v>
      </c>
      <c r="D53" s="61"/>
      <c r="E53" s="61"/>
      <c r="F53" s="61"/>
      <c r="G53" s="63">
        <f>SUM(G41:G52)</f>
        <v>280</v>
      </c>
      <c r="H53" s="63">
        <f aca="true" t="shared" si="1" ref="H53:R53">SUM(H41:H52)</f>
        <v>480</v>
      </c>
      <c r="I53" s="63">
        <f t="shared" si="1"/>
        <v>100</v>
      </c>
      <c r="J53" s="63">
        <f t="shared" si="1"/>
        <v>90</v>
      </c>
      <c r="K53" s="63">
        <f t="shared" si="1"/>
        <v>60</v>
      </c>
      <c r="L53" s="63">
        <f t="shared" si="1"/>
        <v>30</v>
      </c>
      <c r="M53" s="63">
        <f t="shared" si="1"/>
        <v>0</v>
      </c>
      <c r="N53" s="63">
        <f t="shared" si="1"/>
        <v>480</v>
      </c>
      <c r="O53" s="63">
        <f t="shared" si="1"/>
        <v>30</v>
      </c>
      <c r="P53" s="63">
        <f t="shared" si="1"/>
        <v>11.200000000000001</v>
      </c>
      <c r="Q53" s="63">
        <f t="shared" si="1"/>
        <v>18.8</v>
      </c>
      <c r="R53" s="63">
        <f t="shared" si="1"/>
        <v>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>
      <c r="A54" s="67" t="s">
        <v>11</v>
      </c>
      <c r="B54" s="67"/>
      <c r="C54" s="67"/>
      <c r="D54" s="67"/>
      <c r="E54" s="67"/>
      <c r="F54" s="67"/>
      <c r="G54" s="68">
        <f>SUM(G40+G53)</f>
        <v>535</v>
      </c>
      <c r="H54" s="68">
        <f aca="true" t="shared" si="2" ref="H54:R54">SUM(H40+H53)</f>
        <v>975</v>
      </c>
      <c r="I54" s="68">
        <f t="shared" si="2"/>
        <v>240</v>
      </c>
      <c r="J54" s="68">
        <f t="shared" si="2"/>
        <v>190</v>
      </c>
      <c r="K54" s="68">
        <f t="shared" si="2"/>
        <v>75</v>
      </c>
      <c r="L54" s="68">
        <f t="shared" si="2"/>
        <v>30</v>
      </c>
      <c r="M54" s="68">
        <f t="shared" si="2"/>
        <v>0</v>
      </c>
      <c r="N54" s="68">
        <f t="shared" si="2"/>
        <v>975</v>
      </c>
      <c r="O54" s="68">
        <f t="shared" si="2"/>
        <v>60</v>
      </c>
      <c r="P54" s="68">
        <f t="shared" si="2"/>
        <v>21.4</v>
      </c>
      <c r="Q54" s="68">
        <f t="shared" si="2"/>
        <v>38.60000000000001</v>
      </c>
      <c r="R54" s="68">
        <f t="shared" si="2"/>
        <v>0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>
      <c r="A55" s="50">
        <v>1</v>
      </c>
      <c r="B55" s="51" t="s">
        <v>12</v>
      </c>
      <c r="C55" s="52">
        <v>3</v>
      </c>
      <c r="D55" s="57" t="s">
        <v>118</v>
      </c>
      <c r="E55" s="26" t="s">
        <v>40</v>
      </c>
      <c r="F55" s="12" t="s">
        <v>37</v>
      </c>
      <c r="G55" s="54">
        <v>30</v>
      </c>
      <c r="H55" s="54">
        <v>120</v>
      </c>
      <c r="I55" s="12">
        <v>15</v>
      </c>
      <c r="J55" s="12"/>
      <c r="K55" s="12"/>
      <c r="L55" s="12"/>
      <c r="M55" s="12"/>
      <c r="N55" s="12">
        <v>60</v>
      </c>
      <c r="O55" s="12">
        <v>3</v>
      </c>
      <c r="P55" s="12">
        <v>0.6000000000000001</v>
      </c>
      <c r="Q55" s="12">
        <v>2.4000000000000004</v>
      </c>
      <c r="R55" s="6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>
      <c r="A56" s="50"/>
      <c r="B56" s="51"/>
      <c r="C56" s="52">
        <v>3</v>
      </c>
      <c r="D56" s="57" t="s">
        <v>119</v>
      </c>
      <c r="E56" s="26"/>
      <c r="F56" s="12" t="s">
        <v>36</v>
      </c>
      <c r="G56" s="54"/>
      <c r="H56" s="54"/>
      <c r="I56" s="12"/>
      <c r="J56" s="12">
        <v>15</v>
      </c>
      <c r="K56" s="12"/>
      <c r="L56" s="12"/>
      <c r="M56" s="12"/>
      <c r="N56" s="12">
        <v>60</v>
      </c>
      <c r="O56" s="12">
        <v>3</v>
      </c>
      <c r="P56" s="12">
        <v>0.6000000000000001</v>
      </c>
      <c r="Q56" s="12">
        <v>2.4000000000000004</v>
      </c>
      <c r="R56" s="6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>
      <c r="A57" s="50">
        <v>2</v>
      </c>
      <c r="B57" s="51"/>
      <c r="C57" s="52">
        <v>3</v>
      </c>
      <c r="D57" s="123" t="s">
        <v>206</v>
      </c>
      <c r="E57" s="26" t="s">
        <v>43</v>
      </c>
      <c r="F57" s="12" t="s">
        <v>37</v>
      </c>
      <c r="G57" s="54">
        <v>60</v>
      </c>
      <c r="H57" s="124">
        <v>165</v>
      </c>
      <c r="I57" s="12">
        <v>15</v>
      </c>
      <c r="J57" s="12"/>
      <c r="K57" s="12"/>
      <c r="L57" s="12"/>
      <c r="M57" s="12"/>
      <c r="N57" s="12">
        <v>60</v>
      </c>
      <c r="O57" s="12">
        <v>3</v>
      </c>
      <c r="P57" s="12">
        <v>0.6000000000000001</v>
      </c>
      <c r="Q57" s="12">
        <v>2.4000000000000004</v>
      </c>
      <c r="R57" s="6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>
      <c r="A58" s="50"/>
      <c r="B58" s="51"/>
      <c r="C58" s="52">
        <v>3</v>
      </c>
      <c r="D58" s="123" t="s">
        <v>207</v>
      </c>
      <c r="E58" s="26"/>
      <c r="F58" s="12" t="s">
        <v>36</v>
      </c>
      <c r="G58" s="54"/>
      <c r="H58" s="124"/>
      <c r="I58" s="12"/>
      <c r="J58" s="12">
        <v>30</v>
      </c>
      <c r="K58" s="12"/>
      <c r="L58" s="12"/>
      <c r="M58" s="12"/>
      <c r="N58" s="12">
        <v>70</v>
      </c>
      <c r="O58" s="12">
        <v>4</v>
      </c>
      <c r="P58" s="12">
        <v>1.2</v>
      </c>
      <c r="Q58" s="12">
        <v>2.8</v>
      </c>
      <c r="R58" s="6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18" ht="12.75" customHeight="1">
      <c r="A59" s="50"/>
      <c r="B59" s="51"/>
      <c r="C59" s="52">
        <v>3</v>
      </c>
      <c r="D59" s="123" t="s">
        <v>208</v>
      </c>
      <c r="E59" s="26"/>
      <c r="F59" s="12" t="s">
        <v>36</v>
      </c>
      <c r="G59" s="54"/>
      <c r="H59" s="124"/>
      <c r="I59" s="12"/>
      <c r="J59" s="12"/>
      <c r="K59" s="12">
        <v>15</v>
      </c>
      <c r="L59" s="12"/>
      <c r="M59" s="12"/>
      <c r="N59" s="125">
        <v>35</v>
      </c>
      <c r="O59" s="125">
        <v>2</v>
      </c>
      <c r="P59" s="125">
        <v>0.6</v>
      </c>
      <c r="Q59" s="125">
        <v>1.4</v>
      </c>
      <c r="R59" s="56"/>
    </row>
    <row r="60" spans="1:18" ht="12.75" customHeight="1">
      <c r="A60" s="58">
        <v>4</v>
      </c>
      <c r="B60" s="51"/>
      <c r="C60" s="52">
        <v>3</v>
      </c>
      <c r="D60" s="123" t="s">
        <v>209</v>
      </c>
      <c r="E60" s="128" t="s">
        <v>210</v>
      </c>
      <c r="F60" s="125" t="s">
        <v>36</v>
      </c>
      <c r="G60" s="125">
        <v>15</v>
      </c>
      <c r="H60" s="125">
        <v>35</v>
      </c>
      <c r="I60" s="125">
        <v>15</v>
      </c>
      <c r="J60" s="125"/>
      <c r="K60" s="125"/>
      <c r="L60" s="125"/>
      <c r="M60" s="125"/>
      <c r="N60" s="125">
        <v>35</v>
      </c>
      <c r="O60" s="125">
        <v>2</v>
      </c>
      <c r="P60" s="125">
        <v>0.6</v>
      </c>
      <c r="Q60" s="125">
        <v>1.4</v>
      </c>
      <c r="R60" s="56"/>
    </row>
    <row r="61" spans="1:18" ht="23.25" customHeight="1">
      <c r="A61" s="50">
        <v>5</v>
      </c>
      <c r="B61" s="51"/>
      <c r="C61" s="52">
        <v>3</v>
      </c>
      <c r="D61" s="128" t="s">
        <v>211</v>
      </c>
      <c r="E61" s="23" t="s">
        <v>212</v>
      </c>
      <c r="F61" s="12" t="s">
        <v>36</v>
      </c>
      <c r="G61" s="54">
        <v>30</v>
      </c>
      <c r="H61" s="64">
        <v>70</v>
      </c>
      <c r="I61" s="12">
        <v>15</v>
      </c>
      <c r="J61" s="12"/>
      <c r="K61" s="12"/>
      <c r="L61" s="12"/>
      <c r="M61" s="12"/>
      <c r="N61" s="12">
        <v>35</v>
      </c>
      <c r="O61" s="12">
        <v>2</v>
      </c>
      <c r="P61" s="12">
        <v>0.6</v>
      </c>
      <c r="Q61" s="12">
        <v>1.4</v>
      </c>
      <c r="R61" s="56"/>
    </row>
    <row r="62" spans="1:18" ht="27.75" customHeight="1">
      <c r="A62" s="50"/>
      <c r="B62" s="51"/>
      <c r="C62" s="52">
        <v>3</v>
      </c>
      <c r="D62" s="128" t="s">
        <v>213</v>
      </c>
      <c r="E62" s="23"/>
      <c r="F62" s="12" t="s">
        <v>36</v>
      </c>
      <c r="G62" s="54"/>
      <c r="H62" s="65"/>
      <c r="I62" s="12"/>
      <c r="J62" s="12"/>
      <c r="K62" s="12">
        <v>15</v>
      </c>
      <c r="L62" s="12"/>
      <c r="M62" s="12"/>
      <c r="N62" s="12">
        <v>35</v>
      </c>
      <c r="O62" s="12">
        <v>2</v>
      </c>
      <c r="P62" s="12">
        <v>0.6</v>
      </c>
      <c r="Q62" s="12">
        <v>1.4</v>
      </c>
      <c r="R62" s="56"/>
    </row>
    <row r="63" spans="1:18" ht="12.75" customHeight="1">
      <c r="A63" s="58">
        <v>6</v>
      </c>
      <c r="B63" s="51"/>
      <c r="C63" s="52">
        <v>3</v>
      </c>
      <c r="D63" s="55" t="s">
        <v>53</v>
      </c>
      <c r="E63" s="13" t="s">
        <v>41</v>
      </c>
      <c r="F63" s="12" t="s">
        <v>36</v>
      </c>
      <c r="G63" s="12">
        <v>30</v>
      </c>
      <c r="H63" s="12">
        <v>20</v>
      </c>
      <c r="I63" s="12"/>
      <c r="J63" s="12">
        <v>30</v>
      </c>
      <c r="K63" s="12"/>
      <c r="L63" s="12"/>
      <c r="M63" s="12"/>
      <c r="N63" s="12">
        <v>20</v>
      </c>
      <c r="O63" s="59">
        <v>2</v>
      </c>
      <c r="P63" s="12">
        <v>1.2</v>
      </c>
      <c r="Q63" s="12">
        <v>0.8</v>
      </c>
      <c r="R63" s="56"/>
    </row>
    <row r="64" spans="1:18" ht="12.75" customHeight="1">
      <c r="A64" s="58">
        <v>7</v>
      </c>
      <c r="B64" s="51"/>
      <c r="C64" s="52">
        <v>3</v>
      </c>
      <c r="D64" s="126" t="s">
        <v>214</v>
      </c>
      <c r="E64" s="13" t="s">
        <v>83</v>
      </c>
      <c r="F64" s="12" t="s">
        <v>36</v>
      </c>
      <c r="G64" s="12">
        <v>15</v>
      </c>
      <c r="H64" s="125">
        <v>0</v>
      </c>
      <c r="I64" s="12"/>
      <c r="J64" s="12">
        <v>15</v>
      </c>
      <c r="K64" s="12"/>
      <c r="L64" s="12"/>
      <c r="M64" s="12"/>
      <c r="N64" s="125">
        <v>0</v>
      </c>
      <c r="O64" s="130">
        <v>0</v>
      </c>
      <c r="P64" s="125">
        <v>0</v>
      </c>
      <c r="Q64" s="125">
        <v>0</v>
      </c>
      <c r="R64" s="56"/>
    </row>
    <row r="65" spans="1:18" ht="26.25" customHeight="1">
      <c r="A65" s="50">
        <v>8</v>
      </c>
      <c r="B65" s="51"/>
      <c r="C65" s="52">
        <v>3</v>
      </c>
      <c r="D65" s="7" t="s">
        <v>120</v>
      </c>
      <c r="E65" s="23" t="s">
        <v>92</v>
      </c>
      <c r="F65" s="58" t="s">
        <v>36</v>
      </c>
      <c r="G65" s="50">
        <v>25</v>
      </c>
      <c r="H65" s="54">
        <v>25</v>
      </c>
      <c r="I65" s="12">
        <v>10</v>
      </c>
      <c r="J65" s="12"/>
      <c r="K65" s="12"/>
      <c r="L65" s="12"/>
      <c r="M65" s="12"/>
      <c r="N65" s="12">
        <v>15</v>
      </c>
      <c r="O65" s="12">
        <v>1</v>
      </c>
      <c r="P65" s="12">
        <v>0.4</v>
      </c>
      <c r="Q65" s="12">
        <v>0.6</v>
      </c>
      <c r="R65" s="56"/>
    </row>
    <row r="66" spans="1:18" ht="23.25" customHeight="1">
      <c r="A66" s="50"/>
      <c r="B66" s="51"/>
      <c r="C66" s="52">
        <v>3</v>
      </c>
      <c r="D66" s="7" t="s">
        <v>121</v>
      </c>
      <c r="E66" s="23"/>
      <c r="F66" s="58" t="s">
        <v>36</v>
      </c>
      <c r="G66" s="50"/>
      <c r="H66" s="54"/>
      <c r="I66" s="12"/>
      <c r="J66" s="12"/>
      <c r="K66" s="12">
        <v>15</v>
      </c>
      <c r="L66" s="12"/>
      <c r="M66" s="12"/>
      <c r="N66" s="12">
        <v>10</v>
      </c>
      <c r="O66" s="12">
        <v>1</v>
      </c>
      <c r="P66" s="12">
        <v>0.6</v>
      </c>
      <c r="Q66" s="12">
        <v>0.4</v>
      </c>
      <c r="R66" s="56"/>
    </row>
    <row r="67" spans="1:18" ht="18.75" customHeight="1">
      <c r="A67" s="50">
        <v>9</v>
      </c>
      <c r="B67" s="51"/>
      <c r="C67" s="52">
        <v>3</v>
      </c>
      <c r="D67" s="128" t="s">
        <v>215</v>
      </c>
      <c r="E67" s="131" t="s">
        <v>216</v>
      </c>
      <c r="F67" s="4" t="s">
        <v>36</v>
      </c>
      <c r="G67" s="66">
        <v>45</v>
      </c>
      <c r="H67" s="124">
        <v>80</v>
      </c>
      <c r="I67" s="12">
        <v>15</v>
      </c>
      <c r="J67" s="12"/>
      <c r="K67" s="12"/>
      <c r="L67" s="12"/>
      <c r="M67" s="12"/>
      <c r="N67" s="125">
        <v>35</v>
      </c>
      <c r="O67" s="125">
        <v>2</v>
      </c>
      <c r="P67" s="125">
        <v>0.6</v>
      </c>
      <c r="Q67" s="125">
        <v>1.4</v>
      </c>
      <c r="R67" s="56"/>
    </row>
    <row r="68" spans="1:18" ht="10.5" customHeight="1">
      <c r="A68" s="50"/>
      <c r="B68" s="51"/>
      <c r="C68" s="52">
        <v>3</v>
      </c>
      <c r="D68" s="128" t="s">
        <v>217</v>
      </c>
      <c r="E68" s="131"/>
      <c r="F68" s="4" t="s">
        <v>36</v>
      </c>
      <c r="G68" s="66"/>
      <c r="H68" s="124"/>
      <c r="I68" s="12"/>
      <c r="J68" s="12"/>
      <c r="K68" s="12">
        <v>30</v>
      </c>
      <c r="L68" s="12"/>
      <c r="M68" s="12"/>
      <c r="N68" s="125">
        <v>45</v>
      </c>
      <c r="O68" s="125">
        <v>3</v>
      </c>
      <c r="P68" s="125">
        <v>1.2000000000000002</v>
      </c>
      <c r="Q68" s="125">
        <v>1.7999999999999998</v>
      </c>
      <c r="R68" s="56"/>
    </row>
    <row r="69" spans="1:18" ht="12.75" customHeight="1">
      <c r="A69" s="60"/>
      <c r="B69" s="51"/>
      <c r="C69" s="61" t="s">
        <v>18</v>
      </c>
      <c r="D69" s="70"/>
      <c r="E69" s="70"/>
      <c r="F69" s="61"/>
      <c r="G69" s="63">
        <f>SUM(G55:G68)</f>
        <v>250</v>
      </c>
      <c r="H69" s="63">
        <f>SUM(H55:H68)</f>
        <v>515</v>
      </c>
      <c r="I69" s="63">
        <f>SUM(I55:I68)</f>
        <v>85</v>
      </c>
      <c r="J69" s="63">
        <f>SUM(J55:J68)</f>
        <v>90</v>
      </c>
      <c r="K69" s="63">
        <f>SUM(K55:K68)</f>
        <v>75</v>
      </c>
      <c r="L69" s="63">
        <f>SUM(L55:L68)</f>
        <v>0</v>
      </c>
      <c r="M69" s="63">
        <f>SUM(M55:M68)</f>
        <v>0</v>
      </c>
      <c r="N69" s="63">
        <f>SUM(N55:N68)</f>
        <v>515</v>
      </c>
      <c r="O69" s="63">
        <f>SUM(O55:O68)</f>
        <v>30</v>
      </c>
      <c r="P69" s="63">
        <f>SUM(P55:P68)</f>
        <v>9.399999999999999</v>
      </c>
      <c r="Q69" s="63">
        <f>SUM(Q55:Q68)</f>
        <v>20.6</v>
      </c>
      <c r="R69" s="63">
        <f>SUM(R55:R68)</f>
        <v>0</v>
      </c>
    </row>
    <row r="70" spans="1:18" ht="12.75" customHeight="1">
      <c r="A70" s="50">
        <v>1</v>
      </c>
      <c r="B70" s="51"/>
      <c r="C70" s="52">
        <v>4</v>
      </c>
      <c r="D70" s="123" t="s">
        <v>218</v>
      </c>
      <c r="E70" s="131" t="s">
        <v>219</v>
      </c>
      <c r="F70" s="4" t="s">
        <v>38</v>
      </c>
      <c r="G70" s="66">
        <v>25</v>
      </c>
      <c r="H70" s="124">
        <v>20</v>
      </c>
      <c r="I70" s="125">
        <v>15</v>
      </c>
      <c r="J70" s="12"/>
      <c r="K70" s="12"/>
      <c r="L70" s="12"/>
      <c r="M70" s="12"/>
      <c r="N70" s="125">
        <v>10</v>
      </c>
      <c r="O70" s="12">
        <v>1</v>
      </c>
      <c r="P70" s="125">
        <v>0.6</v>
      </c>
      <c r="Q70" s="125">
        <v>0.4</v>
      </c>
      <c r="R70" s="56"/>
    </row>
    <row r="71" spans="1:18" ht="12.75" customHeight="1">
      <c r="A71" s="50"/>
      <c r="B71" s="51"/>
      <c r="C71" s="52">
        <v>4</v>
      </c>
      <c r="D71" s="123" t="s">
        <v>220</v>
      </c>
      <c r="E71" s="131"/>
      <c r="F71" s="4" t="s">
        <v>36</v>
      </c>
      <c r="G71" s="66"/>
      <c r="H71" s="124"/>
      <c r="I71" s="12"/>
      <c r="J71" s="12">
        <v>15</v>
      </c>
      <c r="K71" s="12"/>
      <c r="L71" s="12"/>
      <c r="M71" s="12"/>
      <c r="N71" s="12">
        <v>10</v>
      </c>
      <c r="O71" s="12">
        <v>1</v>
      </c>
      <c r="P71" s="12">
        <v>0.6</v>
      </c>
      <c r="Q71" s="12">
        <v>0.4</v>
      </c>
      <c r="R71" s="56"/>
    </row>
    <row r="72" spans="1:18" ht="12.75" customHeight="1">
      <c r="A72" s="50">
        <v>2</v>
      </c>
      <c r="B72" s="51"/>
      <c r="C72" s="52">
        <v>4</v>
      </c>
      <c r="D72" s="57" t="s">
        <v>122</v>
      </c>
      <c r="E72" s="25" t="s">
        <v>44</v>
      </c>
      <c r="F72" s="4" t="s">
        <v>37</v>
      </c>
      <c r="G72" s="66">
        <v>45</v>
      </c>
      <c r="H72" s="54">
        <v>55</v>
      </c>
      <c r="I72" s="12">
        <v>15</v>
      </c>
      <c r="J72" s="12"/>
      <c r="K72" s="12"/>
      <c r="L72" s="12"/>
      <c r="M72" s="12"/>
      <c r="N72" s="12">
        <v>35</v>
      </c>
      <c r="O72" s="12">
        <v>2</v>
      </c>
      <c r="P72" s="12">
        <v>0.6</v>
      </c>
      <c r="Q72" s="12">
        <v>1.4</v>
      </c>
      <c r="R72" s="56"/>
    </row>
    <row r="73" spans="1:18" ht="12.75" customHeight="1">
      <c r="A73" s="50"/>
      <c r="B73" s="51"/>
      <c r="C73" s="52">
        <v>4</v>
      </c>
      <c r="D73" s="57" t="s">
        <v>123</v>
      </c>
      <c r="E73" s="25"/>
      <c r="F73" s="4" t="s">
        <v>36</v>
      </c>
      <c r="G73" s="66"/>
      <c r="H73" s="54"/>
      <c r="I73" s="12"/>
      <c r="J73" s="12">
        <v>15</v>
      </c>
      <c r="K73" s="12"/>
      <c r="L73" s="12"/>
      <c r="M73" s="12"/>
      <c r="N73" s="12">
        <v>10</v>
      </c>
      <c r="O73" s="12">
        <v>1</v>
      </c>
      <c r="P73" s="12">
        <v>0.6</v>
      </c>
      <c r="Q73" s="12">
        <v>0.4</v>
      </c>
      <c r="R73" s="56"/>
    </row>
    <row r="74" spans="1:18" ht="12.75" customHeight="1">
      <c r="A74" s="50"/>
      <c r="B74" s="51"/>
      <c r="C74" s="52">
        <v>4</v>
      </c>
      <c r="D74" s="57" t="s">
        <v>124</v>
      </c>
      <c r="E74" s="25"/>
      <c r="F74" s="4" t="s">
        <v>36</v>
      </c>
      <c r="G74" s="66"/>
      <c r="H74" s="54"/>
      <c r="I74" s="12"/>
      <c r="J74" s="12"/>
      <c r="K74" s="12">
        <v>15</v>
      </c>
      <c r="L74" s="12"/>
      <c r="M74" s="12"/>
      <c r="N74" s="12">
        <v>10</v>
      </c>
      <c r="O74" s="12">
        <v>1</v>
      </c>
      <c r="P74" s="12">
        <v>0.6</v>
      </c>
      <c r="Q74" s="12">
        <v>0.4</v>
      </c>
      <c r="R74" s="56"/>
    </row>
    <row r="75" spans="1:18" ht="12.75" customHeight="1">
      <c r="A75" s="50">
        <v>3</v>
      </c>
      <c r="B75" s="51"/>
      <c r="C75" s="52">
        <v>4</v>
      </c>
      <c r="D75" s="57" t="s">
        <v>125</v>
      </c>
      <c r="E75" s="25" t="s">
        <v>79</v>
      </c>
      <c r="F75" s="4" t="s">
        <v>37</v>
      </c>
      <c r="G75" s="66">
        <v>60</v>
      </c>
      <c r="H75" s="54">
        <v>40</v>
      </c>
      <c r="I75" s="12">
        <v>30</v>
      </c>
      <c r="J75" s="12"/>
      <c r="K75" s="12"/>
      <c r="L75" s="12"/>
      <c r="M75" s="12"/>
      <c r="N75" s="12">
        <v>20</v>
      </c>
      <c r="O75" s="12">
        <v>2</v>
      </c>
      <c r="P75" s="12">
        <v>1.2</v>
      </c>
      <c r="Q75" s="12">
        <v>0.8</v>
      </c>
      <c r="R75" s="56"/>
    </row>
    <row r="76" spans="1:18" ht="12.75" customHeight="1">
      <c r="A76" s="50"/>
      <c r="B76" s="51"/>
      <c r="C76" s="52">
        <v>4</v>
      </c>
      <c r="D76" s="57" t="s">
        <v>126</v>
      </c>
      <c r="E76" s="25"/>
      <c r="F76" s="4" t="s">
        <v>36</v>
      </c>
      <c r="G76" s="66"/>
      <c r="H76" s="54"/>
      <c r="I76" s="12"/>
      <c r="J76" s="12"/>
      <c r="K76" s="12"/>
      <c r="L76" s="12">
        <v>30</v>
      </c>
      <c r="M76" s="12"/>
      <c r="N76" s="12">
        <v>20</v>
      </c>
      <c r="O76" s="12">
        <v>2</v>
      </c>
      <c r="P76" s="12">
        <v>1.2</v>
      </c>
      <c r="Q76" s="12">
        <v>0.8</v>
      </c>
      <c r="R76" s="56"/>
    </row>
    <row r="77" spans="1:18" ht="12.75" customHeight="1">
      <c r="A77" s="50">
        <v>4</v>
      </c>
      <c r="B77" s="51"/>
      <c r="C77" s="52">
        <v>4</v>
      </c>
      <c r="D77" s="123" t="s">
        <v>221</v>
      </c>
      <c r="E77" s="25" t="s">
        <v>45</v>
      </c>
      <c r="F77" s="4" t="s">
        <v>37</v>
      </c>
      <c r="G77" s="66">
        <v>45</v>
      </c>
      <c r="H77" s="54">
        <v>55</v>
      </c>
      <c r="I77" s="12">
        <v>15</v>
      </c>
      <c r="J77" s="12"/>
      <c r="K77" s="12"/>
      <c r="L77" s="12"/>
      <c r="M77" s="12"/>
      <c r="N77" s="12">
        <v>35</v>
      </c>
      <c r="O77" s="12">
        <v>2</v>
      </c>
      <c r="P77" s="12">
        <v>0.6</v>
      </c>
      <c r="Q77" s="12">
        <v>1.4</v>
      </c>
      <c r="R77" s="56"/>
    </row>
    <row r="78" spans="1:18" ht="12.75" customHeight="1">
      <c r="A78" s="50"/>
      <c r="B78" s="51"/>
      <c r="C78" s="52">
        <v>4</v>
      </c>
      <c r="D78" s="123" t="s">
        <v>222</v>
      </c>
      <c r="E78" s="25"/>
      <c r="F78" s="4" t="s">
        <v>36</v>
      </c>
      <c r="G78" s="66"/>
      <c r="H78" s="54"/>
      <c r="I78" s="12"/>
      <c r="J78" s="12">
        <v>15</v>
      </c>
      <c r="K78" s="12"/>
      <c r="L78" s="12"/>
      <c r="M78" s="12"/>
      <c r="N78" s="12">
        <v>10</v>
      </c>
      <c r="O78" s="12">
        <v>1</v>
      </c>
      <c r="P78" s="12">
        <v>0.6</v>
      </c>
      <c r="Q78" s="12">
        <v>0.4</v>
      </c>
      <c r="R78" s="56"/>
    </row>
    <row r="79" spans="1:18" ht="12.75" customHeight="1">
      <c r="A79" s="50"/>
      <c r="B79" s="51"/>
      <c r="C79" s="52">
        <v>4</v>
      </c>
      <c r="D79" s="123" t="s">
        <v>223</v>
      </c>
      <c r="E79" s="25"/>
      <c r="F79" s="4" t="s">
        <v>36</v>
      </c>
      <c r="G79" s="66"/>
      <c r="H79" s="54"/>
      <c r="I79" s="12"/>
      <c r="J79" s="12"/>
      <c r="K79" s="12">
        <v>15</v>
      </c>
      <c r="L79" s="12"/>
      <c r="M79" s="12"/>
      <c r="N79" s="12">
        <v>10</v>
      </c>
      <c r="O79" s="12">
        <v>1</v>
      </c>
      <c r="P79" s="12">
        <v>0.6</v>
      </c>
      <c r="Q79" s="12">
        <v>0.4</v>
      </c>
      <c r="R79" s="56"/>
    </row>
    <row r="80" spans="1:18" ht="12.75" customHeight="1">
      <c r="A80" s="50">
        <v>5</v>
      </c>
      <c r="B80" s="51"/>
      <c r="C80" s="52">
        <v>4</v>
      </c>
      <c r="D80" s="57" t="s">
        <v>171</v>
      </c>
      <c r="E80" s="25" t="s">
        <v>86</v>
      </c>
      <c r="F80" s="4" t="s">
        <v>36</v>
      </c>
      <c r="G80" s="66">
        <v>30</v>
      </c>
      <c r="H80" s="64">
        <v>20</v>
      </c>
      <c r="I80" s="12">
        <v>15</v>
      </c>
      <c r="J80" s="12"/>
      <c r="K80" s="12"/>
      <c r="L80" s="12"/>
      <c r="M80" s="12"/>
      <c r="N80" s="12">
        <v>10</v>
      </c>
      <c r="O80" s="12">
        <v>1</v>
      </c>
      <c r="P80" s="12">
        <v>0.6</v>
      </c>
      <c r="Q80" s="12">
        <v>0.4</v>
      </c>
      <c r="R80" s="56"/>
    </row>
    <row r="81" spans="1:18" ht="12.75" customHeight="1">
      <c r="A81" s="50"/>
      <c r="B81" s="51"/>
      <c r="C81" s="52">
        <v>4</v>
      </c>
      <c r="D81" s="57" t="s">
        <v>172</v>
      </c>
      <c r="E81" s="25"/>
      <c r="F81" s="4" t="s">
        <v>36</v>
      </c>
      <c r="G81" s="66"/>
      <c r="H81" s="65"/>
      <c r="I81" s="12"/>
      <c r="J81" s="12"/>
      <c r="K81" s="12">
        <v>15</v>
      </c>
      <c r="L81" s="12"/>
      <c r="M81" s="12"/>
      <c r="N81" s="12">
        <v>10</v>
      </c>
      <c r="O81" s="12">
        <v>1</v>
      </c>
      <c r="P81" s="12">
        <v>0.6</v>
      </c>
      <c r="Q81" s="12">
        <v>0.4</v>
      </c>
      <c r="R81" s="56"/>
    </row>
    <row r="82" spans="1:18" ht="12.75" customHeight="1">
      <c r="A82" s="58">
        <v>6</v>
      </c>
      <c r="B82" s="51"/>
      <c r="C82" s="52">
        <v>4</v>
      </c>
      <c r="D82" s="55" t="s">
        <v>54</v>
      </c>
      <c r="E82" s="6" t="s">
        <v>41</v>
      </c>
      <c r="F82" s="58" t="s">
        <v>36</v>
      </c>
      <c r="G82" s="4">
        <v>30</v>
      </c>
      <c r="H82" s="12">
        <v>20</v>
      </c>
      <c r="I82" s="12"/>
      <c r="J82" s="12">
        <v>30</v>
      </c>
      <c r="K82" s="12"/>
      <c r="L82" s="12"/>
      <c r="M82" s="12"/>
      <c r="N82" s="12">
        <v>20</v>
      </c>
      <c r="O82" s="59">
        <v>2</v>
      </c>
      <c r="P82" s="12">
        <v>1.2</v>
      </c>
      <c r="Q82" s="12">
        <v>0.8</v>
      </c>
      <c r="R82" s="56"/>
    </row>
    <row r="83" spans="1:18" ht="12.75" customHeight="1">
      <c r="A83" s="50">
        <v>7</v>
      </c>
      <c r="B83" s="51"/>
      <c r="C83" s="52">
        <v>4</v>
      </c>
      <c r="D83" s="7" t="s">
        <v>128</v>
      </c>
      <c r="E83" s="24" t="s">
        <v>87</v>
      </c>
      <c r="F83" s="58" t="s">
        <v>36</v>
      </c>
      <c r="G83" s="66">
        <v>30</v>
      </c>
      <c r="H83" s="64">
        <v>20</v>
      </c>
      <c r="I83" s="12">
        <v>15</v>
      </c>
      <c r="J83" s="12"/>
      <c r="K83" s="12"/>
      <c r="L83" s="12"/>
      <c r="M83" s="12"/>
      <c r="N83" s="12">
        <v>10</v>
      </c>
      <c r="O83" s="59">
        <v>1</v>
      </c>
      <c r="P83" s="12">
        <v>0.6</v>
      </c>
      <c r="Q83" s="12">
        <v>0.4</v>
      </c>
      <c r="R83" s="56"/>
    </row>
    <row r="84" spans="1:18" ht="12.75" customHeight="1">
      <c r="A84" s="50"/>
      <c r="B84" s="51"/>
      <c r="C84" s="52">
        <v>4</v>
      </c>
      <c r="D84" s="7" t="s">
        <v>129</v>
      </c>
      <c r="E84" s="24"/>
      <c r="F84" s="58" t="s">
        <v>36</v>
      </c>
      <c r="G84" s="66"/>
      <c r="H84" s="65"/>
      <c r="I84" s="12"/>
      <c r="J84" s="12"/>
      <c r="K84" s="12">
        <v>15</v>
      </c>
      <c r="L84" s="12"/>
      <c r="M84" s="12"/>
      <c r="N84" s="12">
        <v>10</v>
      </c>
      <c r="O84" s="59">
        <v>1</v>
      </c>
      <c r="P84" s="12">
        <v>0.6</v>
      </c>
      <c r="Q84" s="12">
        <v>0.4</v>
      </c>
      <c r="R84" s="56"/>
    </row>
    <row r="85" spans="1:18" ht="24.75" customHeight="1">
      <c r="A85" s="50">
        <v>8</v>
      </c>
      <c r="B85" s="51"/>
      <c r="C85" s="52">
        <v>4</v>
      </c>
      <c r="D85" s="7" t="s">
        <v>130</v>
      </c>
      <c r="E85" s="23" t="s">
        <v>93</v>
      </c>
      <c r="F85" s="4" t="s">
        <v>36</v>
      </c>
      <c r="G85" s="66">
        <v>20</v>
      </c>
      <c r="H85" s="54">
        <v>30</v>
      </c>
      <c r="I85" s="12">
        <v>10</v>
      </c>
      <c r="J85" s="12"/>
      <c r="K85" s="12"/>
      <c r="L85" s="12"/>
      <c r="M85" s="12"/>
      <c r="N85" s="12">
        <v>15</v>
      </c>
      <c r="O85" s="12">
        <v>1</v>
      </c>
      <c r="P85" s="12">
        <v>0.4</v>
      </c>
      <c r="Q85" s="12">
        <v>0.6</v>
      </c>
      <c r="R85" s="56"/>
    </row>
    <row r="86" spans="1:18" ht="21.75" customHeight="1">
      <c r="A86" s="50"/>
      <c r="B86" s="51"/>
      <c r="C86" s="52">
        <v>4</v>
      </c>
      <c r="D86" s="7" t="s">
        <v>131</v>
      </c>
      <c r="E86" s="23"/>
      <c r="F86" s="4" t="s">
        <v>36</v>
      </c>
      <c r="G86" s="66"/>
      <c r="H86" s="54"/>
      <c r="I86" s="12"/>
      <c r="J86" s="12">
        <v>10</v>
      </c>
      <c r="K86" s="12"/>
      <c r="L86" s="12"/>
      <c r="M86" s="12"/>
      <c r="N86" s="12">
        <v>15</v>
      </c>
      <c r="O86" s="12">
        <v>1</v>
      </c>
      <c r="P86" s="12">
        <v>0.4</v>
      </c>
      <c r="Q86" s="12">
        <v>0.6</v>
      </c>
      <c r="R86" s="56"/>
    </row>
    <row r="87" spans="1:18" ht="23.25" customHeight="1">
      <c r="A87" s="50">
        <v>9</v>
      </c>
      <c r="B87" s="51"/>
      <c r="C87" s="52">
        <v>4</v>
      </c>
      <c r="D87" s="7" t="s">
        <v>133</v>
      </c>
      <c r="E87" s="23" t="s">
        <v>132</v>
      </c>
      <c r="F87" s="4" t="s">
        <v>36</v>
      </c>
      <c r="G87" s="66">
        <v>20</v>
      </c>
      <c r="H87" s="54">
        <v>30</v>
      </c>
      <c r="I87" s="12">
        <v>10</v>
      </c>
      <c r="J87" s="12"/>
      <c r="K87" s="12"/>
      <c r="L87" s="12"/>
      <c r="M87" s="12"/>
      <c r="N87" s="12">
        <v>15</v>
      </c>
      <c r="O87" s="12">
        <v>1</v>
      </c>
      <c r="P87" s="12">
        <v>0.4</v>
      </c>
      <c r="Q87" s="12">
        <v>0.6</v>
      </c>
      <c r="R87" s="56"/>
    </row>
    <row r="88" spans="1:18" ht="20.25" customHeight="1">
      <c r="A88" s="50"/>
      <c r="B88" s="51"/>
      <c r="C88" s="52">
        <v>4</v>
      </c>
      <c r="D88" s="7" t="s">
        <v>134</v>
      </c>
      <c r="E88" s="23"/>
      <c r="F88" s="4" t="s">
        <v>36</v>
      </c>
      <c r="G88" s="66"/>
      <c r="H88" s="54"/>
      <c r="I88" s="12"/>
      <c r="J88" s="12"/>
      <c r="K88" s="12">
        <v>10</v>
      </c>
      <c r="L88" s="12"/>
      <c r="M88" s="12"/>
      <c r="N88" s="12">
        <v>15</v>
      </c>
      <c r="O88" s="12">
        <v>1</v>
      </c>
      <c r="P88" s="12">
        <v>0.4</v>
      </c>
      <c r="Q88" s="12">
        <v>0.6</v>
      </c>
      <c r="R88" s="56"/>
    </row>
    <row r="89" spans="1:18" ht="26.25" customHeight="1">
      <c r="A89" s="4">
        <v>10</v>
      </c>
      <c r="B89" s="51"/>
      <c r="C89" s="52">
        <v>4</v>
      </c>
      <c r="D89" s="55" t="s">
        <v>127</v>
      </c>
      <c r="E89" s="8" t="s">
        <v>85</v>
      </c>
      <c r="F89" s="4" t="s">
        <v>36</v>
      </c>
      <c r="G89" s="4">
        <v>0</v>
      </c>
      <c r="H89" s="12">
        <v>160</v>
      </c>
      <c r="I89" s="55"/>
      <c r="J89" s="55"/>
      <c r="K89" s="55"/>
      <c r="L89" s="55"/>
      <c r="M89" s="12">
        <v>0</v>
      </c>
      <c r="N89" s="12">
        <v>160</v>
      </c>
      <c r="O89" s="12">
        <v>6</v>
      </c>
      <c r="P89" s="12">
        <v>0</v>
      </c>
      <c r="Q89" s="12">
        <v>6</v>
      </c>
      <c r="R89" s="56"/>
    </row>
    <row r="90" spans="1:18" ht="12.75" customHeight="1">
      <c r="A90" s="60"/>
      <c r="B90" s="51"/>
      <c r="C90" s="61" t="s">
        <v>19</v>
      </c>
      <c r="D90" s="61"/>
      <c r="E90" s="61"/>
      <c r="F90" s="61"/>
      <c r="G90" s="63">
        <f>SUM(G70:G89)</f>
        <v>305</v>
      </c>
      <c r="H90" s="63">
        <f aca="true" t="shared" si="3" ref="H90:R90">SUM(H70:H89)</f>
        <v>450</v>
      </c>
      <c r="I90" s="63">
        <f t="shared" si="3"/>
        <v>125</v>
      </c>
      <c r="J90" s="63">
        <f t="shared" si="3"/>
        <v>85</v>
      </c>
      <c r="K90" s="63">
        <f t="shared" si="3"/>
        <v>70</v>
      </c>
      <c r="L90" s="63">
        <f t="shared" si="3"/>
        <v>30</v>
      </c>
      <c r="M90" s="63">
        <f t="shared" si="3"/>
        <v>0</v>
      </c>
      <c r="N90" s="63">
        <f t="shared" si="3"/>
        <v>450</v>
      </c>
      <c r="O90" s="63">
        <f t="shared" si="3"/>
        <v>30</v>
      </c>
      <c r="P90" s="63">
        <f t="shared" si="3"/>
        <v>12.399999999999999</v>
      </c>
      <c r="Q90" s="63">
        <f t="shared" si="3"/>
        <v>17.6</v>
      </c>
      <c r="R90" s="63">
        <f t="shared" si="3"/>
        <v>0</v>
      </c>
    </row>
    <row r="91" spans="1:18" ht="12.75" customHeight="1">
      <c r="A91" s="67" t="s">
        <v>13</v>
      </c>
      <c r="B91" s="67"/>
      <c r="C91" s="67"/>
      <c r="D91" s="67"/>
      <c r="E91" s="67"/>
      <c r="F91" s="67"/>
      <c r="G91" s="68">
        <f>SUM(G69+G90)</f>
        <v>555</v>
      </c>
      <c r="H91" s="68">
        <f aca="true" t="shared" si="4" ref="H91:R91">SUM(H69+H90)</f>
        <v>965</v>
      </c>
      <c r="I91" s="68">
        <f t="shared" si="4"/>
        <v>210</v>
      </c>
      <c r="J91" s="68">
        <f t="shared" si="4"/>
        <v>175</v>
      </c>
      <c r="K91" s="68">
        <f t="shared" si="4"/>
        <v>145</v>
      </c>
      <c r="L91" s="68">
        <f t="shared" si="4"/>
        <v>30</v>
      </c>
      <c r="M91" s="68">
        <f t="shared" si="4"/>
        <v>0</v>
      </c>
      <c r="N91" s="68">
        <f t="shared" si="4"/>
        <v>965</v>
      </c>
      <c r="O91" s="68">
        <f t="shared" si="4"/>
        <v>60</v>
      </c>
      <c r="P91" s="68">
        <f t="shared" si="4"/>
        <v>21.799999999999997</v>
      </c>
      <c r="Q91" s="68">
        <f t="shared" si="4"/>
        <v>38.2</v>
      </c>
      <c r="R91" s="68">
        <f t="shared" si="4"/>
        <v>0</v>
      </c>
    </row>
    <row r="92" spans="1:18" ht="12.75" customHeight="1">
      <c r="A92" s="50">
        <v>1</v>
      </c>
      <c r="B92" s="51" t="s">
        <v>20</v>
      </c>
      <c r="C92" s="52">
        <v>5</v>
      </c>
      <c r="D92" s="57" t="s">
        <v>135</v>
      </c>
      <c r="E92" s="25" t="s">
        <v>79</v>
      </c>
      <c r="F92" s="4" t="s">
        <v>37</v>
      </c>
      <c r="G92" s="54">
        <v>45</v>
      </c>
      <c r="H92" s="54">
        <v>80</v>
      </c>
      <c r="I92" s="12">
        <v>15</v>
      </c>
      <c r="J92" s="12"/>
      <c r="K92" s="12"/>
      <c r="L92" s="12"/>
      <c r="M92" s="12"/>
      <c r="N92" s="12">
        <v>60</v>
      </c>
      <c r="O92" s="12">
        <v>3</v>
      </c>
      <c r="P92" s="12">
        <v>0.6000000000000001</v>
      </c>
      <c r="Q92" s="12">
        <v>2.4000000000000004</v>
      </c>
      <c r="R92" s="56"/>
    </row>
    <row r="93" spans="1:18" ht="12.75" customHeight="1">
      <c r="A93" s="50"/>
      <c r="B93" s="51"/>
      <c r="C93" s="52">
        <v>5</v>
      </c>
      <c r="D93" s="57" t="s">
        <v>136</v>
      </c>
      <c r="E93" s="25"/>
      <c r="F93" s="4" t="s">
        <v>36</v>
      </c>
      <c r="G93" s="54"/>
      <c r="H93" s="54"/>
      <c r="I93" s="12"/>
      <c r="J93" s="12"/>
      <c r="K93" s="12"/>
      <c r="L93" s="12">
        <v>30</v>
      </c>
      <c r="M93" s="12"/>
      <c r="N93" s="12">
        <v>20</v>
      </c>
      <c r="O93" s="12">
        <v>2</v>
      </c>
      <c r="P93" s="12">
        <v>1.2</v>
      </c>
      <c r="Q93" s="12">
        <v>0.8</v>
      </c>
      <c r="R93" s="56"/>
    </row>
    <row r="94" spans="1:18" ht="25.5" customHeight="1">
      <c r="A94" s="50">
        <v>2</v>
      </c>
      <c r="B94" s="51"/>
      <c r="C94" s="52">
        <v>5</v>
      </c>
      <c r="D94" s="128" t="s">
        <v>224</v>
      </c>
      <c r="E94" s="23" t="s">
        <v>225</v>
      </c>
      <c r="F94" s="58" t="s">
        <v>36</v>
      </c>
      <c r="G94" s="54">
        <v>30</v>
      </c>
      <c r="H94" s="54">
        <v>120</v>
      </c>
      <c r="I94" s="12">
        <v>15</v>
      </c>
      <c r="J94" s="12"/>
      <c r="K94" s="12"/>
      <c r="L94" s="55"/>
      <c r="M94" s="55"/>
      <c r="N94" s="12">
        <v>60</v>
      </c>
      <c r="O94" s="12">
        <v>3</v>
      </c>
      <c r="P94" s="12">
        <v>0.6000000000000001</v>
      </c>
      <c r="Q94" s="12">
        <v>2.4000000000000004</v>
      </c>
      <c r="R94" s="56"/>
    </row>
    <row r="95" spans="1:18" ht="22.5" customHeight="1">
      <c r="A95" s="50"/>
      <c r="B95" s="51"/>
      <c r="C95" s="52">
        <v>5</v>
      </c>
      <c r="D95" s="128" t="s">
        <v>226</v>
      </c>
      <c r="E95" s="23"/>
      <c r="F95" s="58" t="s">
        <v>36</v>
      </c>
      <c r="G95" s="54"/>
      <c r="H95" s="54"/>
      <c r="I95" s="12"/>
      <c r="J95" s="12"/>
      <c r="K95" s="12">
        <v>15</v>
      </c>
      <c r="L95" s="55"/>
      <c r="M95" s="55"/>
      <c r="N95" s="12">
        <v>60</v>
      </c>
      <c r="O95" s="12">
        <v>3</v>
      </c>
      <c r="P95" s="12">
        <v>0.6000000000000001</v>
      </c>
      <c r="Q95" s="12">
        <v>2.4000000000000004</v>
      </c>
      <c r="R95" s="56"/>
    </row>
    <row r="96" spans="1:18" ht="12.75" customHeight="1">
      <c r="A96" s="50">
        <v>3</v>
      </c>
      <c r="B96" s="51"/>
      <c r="C96" s="52">
        <v>5</v>
      </c>
      <c r="D96" s="123" t="s">
        <v>227</v>
      </c>
      <c r="E96" s="25" t="s">
        <v>45</v>
      </c>
      <c r="F96" s="4" t="s">
        <v>36</v>
      </c>
      <c r="G96" s="54">
        <v>30</v>
      </c>
      <c r="H96" s="54">
        <v>70</v>
      </c>
      <c r="I96" s="12">
        <v>15</v>
      </c>
      <c r="J96" s="12"/>
      <c r="K96" s="12"/>
      <c r="L96" s="12"/>
      <c r="M96" s="12"/>
      <c r="N96" s="12">
        <v>35</v>
      </c>
      <c r="O96" s="12">
        <v>2</v>
      </c>
      <c r="P96" s="12">
        <v>0.6</v>
      </c>
      <c r="Q96" s="12">
        <v>1.4</v>
      </c>
      <c r="R96" s="56"/>
    </row>
    <row r="97" spans="1:18" ht="12.75" customHeight="1">
      <c r="A97" s="50"/>
      <c r="B97" s="51"/>
      <c r="C97" s="52">
        <v>5</v>
      </c>
      <c r="D97" s="123" t="s">
        <v>228</v>
      </c>
      <c r="E97" s="25"/>
      <c r="F97" s="4" t="s">
        <v>36</v>
      </c>
      <c r="G97" s="54"/>
      <c r="H97" s="54"/>
      <c r="I97" s="12"/>
      <c r="J97" s="12"/>
      <c r="K97" s="125">
        <v>15</v>
      </c>
      <c r="L97" s="12"/>
      <c r="M97" s="12"/>
      <c r="N97" s="12">
        <v>35</v>
      </c>
      <c r="O97" s="12">
        <v>2</v>
      </c>
      <c r="P97" s="12">
        <v>0.6</v>
      </c>
      <c r="Q97" s="12">
        <v>1.4</v>
      </c>
      <c r="R97" s="56"/>
    </row>
    <row r="98" spans="1:18" ht="12.75" customHeight="1">
      <c r="A98" s="50">
        <v>4</v>
      </c>
      <c r="B98" s="51"/>
      <c r="C98" s="52">
        <v>5</v>
      </c>
      <c r="D98" s="57" t="s">
        <v>173</v>
      </c>
      <c r="E98" s="24" t="s">
        <v>88</v>
      </c>
      <c r="F98" s="58" t="s">
        <v>36</v>
      </c>
      <c r="G98" s="54">
        <v>30</v>
      </c>
      <c r="H98" s="54">
        <v>70</v>
      </c>
      <c r="I98" s="12">
        <v>15</v>
      </c>
      <c r="J98" s="12"/>
      <c r="K98" s="12"/>
      <c r="L98" s="12"/>
      <c r="M98" s="12"/>
      <c r="N98" s="12">
        <v>35</v>
      </c>
      <c r="O98" s="12">
        <v>2</v>
      </c>
      <c r="P98" s="12">
        <v>0.6</v>
      </c>
      <c r="Q98" s="12">
        <v>1.4</v>
      </c>
      <c r="R98" s="56"/>
    </row>
    <row r="99" spans="1:18" ht="12.75" customHeight="1">
      <c r="A99" s="50"/>
      <c r="B99" s="51"/>
      <c r="C99" s="52">
        <v>5</v>
      </c>
      <c r="D99" s="57" t="s">
        <v>174</v>
      </c>
      <c r="E99" s="24"/>
      <c r="F99" s="4" t="s">
        <v>36</v>
      </c>
      <c r="G99" s="54"/>
      <c r="H99" s="54"/>
      <c r="I99" s="12"/>
      <c r="J99" s="12"/>
      <c r="K99" s="12">
        <v>15</v>
      </c>
      <c r="L99" s="12"/>
      <c r="M99" s="12"/>
      <c r="N99" s="12">
        <v>35</v>
      </c>
      <c r="O99" s="12">
        <v>2</v>
      </c>
      <c r="P99" s="12">
        <v>0.6</v>
      </c>
      <c r="Q99" s="12">
        <v>1.4</v>
      </c>
      <c r="R99" s="56"/>
    </row>
    <row r="100" spans="1:18" ht="12.75" customHeight="1">
      <c r="A100" s="58">
        <v>5</v>
      </c>
      <c r="B100" s="51"/>
      <c r="C100" s="52">
        <v>5</v>
      </c>
      <c r="D100" s="55" t="s">
        <v>69</v>
      </c>
      <c r="E100" s="6" t="s">
        <v>41</v>
      </c>
      <c r="F100" s="58" t="s">
        <v>57</v>
      </c>
      <c r="G100" s="12">
        <v>30</v>
      </c>
      <c r="H100" s="12">
        <v>20</v>
      </c>
      <c r="I100" s="12"/>
      <c r="J100" s="12">
        <v>30</v>
      </c>
      <c r="K100" s="12"/>
      <c r="L100" s="12"/>
      <c r="M100" s="12"/>
      <c r="N100" s="12">
        <v>20</v>
      </c>
      <c r="O100" s="59">
        <v>2</v>
      </c>
      <c r="P100" s="12">
        <v>1.2</v>
      </c>
      <c r="Q100" s="12">
        <v>0.8</v>
      </c>
      <c r="R100" s="56"/>
    </row>
    <row r="101" spans="1:18" ht="15.75" customHeight="1">
      <c r="A101" s="58">
        <v>6</v>
      </c>
      <c r="B101" s="51"/>
      <c r="C101" s="52">
        <v>5</v>
      </c>
      <c r="D101" s="55" t="s">
        <v>55</v>
      </c>
      <c r="E101" s="7" t="s">
        <v>47</v>
      </c>
      <c r="F101" s="4" t="s">
        <v>38</v>
      </c>
      <c r="G101" s="12">
        <v>15</v>
      </c>
      <c r="H101" s="12">
        <v>10</v>
      </c>
      <c r="I101" s="12">
        <v>15</v>
      </c>
      <c r="J101" s="12"/>
      <c r="K101" s="12"/>
      <c r="L101" s="12"/>
      <c r="M101" s="12"/>
      <c r="N101" s="12">
        <v>10</v>
      </c>
      <c r="O101" s="12">
        <v>1</v>
      </c>
      <c r="P101" s="12">
        <v>0.6</v>
      </c>
      <c r="Q101" s="12">
        <v>0.4</v>
      </c>
      <c r="R101" s="56"/>
    </row>
    <row r="102" spans="1:18" ht="22.5" customHeight="1">
      <c r="A102" s="50">
        <v>7</v>
      </c>
      <c r="B102" s="51"/>
      <c r="C102" s="52">
        <v>5</v>
      </c>
      <c r="D102" s="128" t="s">
        <v>229</v>
      </c>
      <c r="E102" s="23" t="s">
        <v>137</v>
      </c>
      <c r="F102" s="4" t="s">
        <v>36</v>
      </c>
      <c r="G102" s="54">
        <v>60</v>
      </c>
      <c r="H102" s="54">
        <v>40</v>
      </c>
      <c r="I102" s="12">
        <v>30</v>
      </c>
      <c r="J102" s="12"/>
      <c r="K102" s="12"/>
      <c r="L102" s="12"/>
      <c r="M102" s="12"/>
      <c r="N102" s="12">
        <v>20</v>
      </c>
      <c r="O102" s="12">
        <v>2</v>
      </c>
      <c r="P102" s="12">
        <v>1.2</v>
      </c>
      <c r="Q102" s="12">
        <v>0.8</v>
      </c>
      <c r="R102" s="56"/>
    </row>
    <row r="103" spans="1:18" ht="22.5" customHeight="1">
      <c r="A103" s="50"/>
      <c r="B103" s="51"/>
      <c r="C103" s="52">
        <v>5</v>
      </c>
      <c r="D103" s="128" t="s">
        <v>230</v>
      </c>
      <c r="E103" s="23"/>
      <c r="F103" s="4" t="s">
        <v>36</v>
      </c>
      <c r="G103" s="54"/>
      <c r="H103" s="54"/>
      <c r="I103" s="12"/>
      <c r="J103" s="12"/>
      <c r="K103" s="12">
        <v>30</v>
      </c>
      <c r="L103" s="12"/>
      <c r="M103" s="12"/>
      <c r="N103" s="12">
        <v>20</v>
      </c>
      <c r="O103" s="12">
        <v>2</v>
      </c>
      <c r="P103" s="12">
        <v>1.2</v>
      </c>
      <c r="Q103" s="12">
        <v>0.8</v>
      </c>
      <c r="R103" s="56"/>
    </row>
    <row r="104" spans="1:18" ht="16.5" customHeight="1">
      <c r="A104" s="71">
        <v>8</v>
      </c>
      <c r="B104" s="51"/>
      <c r="C104" s="52">
        <v>5</v>
      </c>
      <c r="D104" s="72" t="s">
        <v>152</v>
      </c>
      <c r="E104" s="24" t="s">
        <v>154</v>
      </c>
      <c r="F104" s="4" t="s">
        <v>38</v>
      </c>
      <c r="G104" s="64">
        <v>25</v>
      </c>
      <c r="H104" s="64">
        <v>25</v>
      </c>
      <c r="I104" s="12">
        <v>10</v>
      </c>
      <c r="J104" s="12"/>
      <c r="K104" s="12"/>
      <c r="L104" s="12"/>
      <c r="M104" s="12"/>
      <c r="N104" s="12">
        <v>15</v>
      </c>
      <c r="O104" s="12">
        <v>1</v>
      </c>
      <c r="P104" s="12">
        <v>0.4</v>
      </c>
      <c r="Q104" s="12">
        <v>0.6</v>
      </c>
      <c r="R104" s="56"/>
    </row>
    <row r="105" spans="1:18" ht="16.5" customHeight="1">
      <c r="A105" s="73"/>
      <c r="B105" s="51"/>
      <c r="C105" s="52">
        <v>5</v>
      </c>
      <c r="D105" s="72" t="s">
        <v>153</v>
      </c>
      <c r="E105" s="24"/>
      <c r="F105" s="4" t="s">
        <v>36</v>
      </c>
      <c r="G105" s="65"/>
      <c r="H105" s="65"/>
      <c r="I105" s="12"/>
      <c r="J105" s="12"/>
      <c r="K105" s="12">
        <v>15</v>
      </c>
      <c r="L105" s="12"/>
      <c r="M105" s="12"/>
      <c r="N105" s="12">
        <v>10</v>
      </c>
      <c r="O105" s="12">
        <v>1</v>
      </c>
      <c r="P105" s="12">
        <v>0.6</v>
      </c>
      <c r="Q105" s="12">
        <v>0.4</v>
      </c>
      <c r="R105" s="56"/>
    </row>
    <row r="106" spans="1:18" ht="26.25" customHeight="1">
      <c r="A106" s="50">
        <v>9</v>
      </c>
      <c r="B106" s="51"/>
      <c r="C106" s="52">
        <v>5</v>
      </c>
      <c r="D106" s="72" t="s">
        <v>156</v>
      </c>
      <c r="E106" s="23" t="s">
        <v>155</v>
      </c>
      <c r="F106" s="4" t="s">
        <v>36</v>
      </c>
      <c r="G106" s="66">
        <v>20</v>
      </c>
      <c r="H106" s="54">
        <v>30</v>
      </c>
      <c r="I106" s="12">
        <v>10</v>
      </c>
      <c r="J106" s="12"/>
      <c r="K106" s="12"/>
      <c r="L106" s="12"/>
      <c r="M106" s="12"/>
      <c r="N106" s="12">
        <v>15</v>
      </c>
      <c r="O106" s="12">
        <v>1</v>
      </c>
      <c r="P106" s="12">
        <v>0.4</v>
      </c>
      <c r="Q106" s="12">
        <v>0.6</v>
      </c>
      <c r="R106" s="56"/>
    </row>
    <row r="107" spans="1:18" ht="21.75" customHeight="1">
      <c r="A107" s="50"/>
      <c r="B107" s="51"/>
      <c r="C107" s="52">
        <v>5</v>
      </c>
      <c r="D107" s="72" t="s">
        <v>157</v>
      </c>
      <c r="E107" s="23"/>
      <c r="F107" s="4" t="s">
        <v>36</v>
      </c>
      <c r="G107" s="66"/>
      <c r="H107" s="54"/>
      <c r="I107" s="12"/>
      <c r="J107" s="12"/>
      <c r="K107" s="12">
        <v>10</v>
      </c>
      <c r="L107" s="12"/>
      <c r="M107" s="12"/>
      <c r="N107" s="12">
        <v>15</v>
      </c>
      <c r="O107" s="12">
        <v>1</v>
      </c>
      <c r="P107" s="12">
        <v>0.4</v>
      </c>
      <c r="Q107" s="12">
        <v>0.6</v>
      </c>
      <c r="R107" s="56"/>
    </row>
    <row r="108" spans="1:18" ht="12.75" customHeight="1">
      <c r="A108" s="74"/>
      <c r="B108" s="51"/>
      <c r="C108" s="61" t="s">
        <v>21</v>
      </c>
      <c r="D108" s="70"/>
      <c r="E108" s="70"/>
      <c r="F108" s="61"/>
      <c r="G108" s="63">
        <f aca="true" t="shared" si="5" ref="G108:R108">SUM(G92:G107)</f>
        <v>285</v>
      </c>
      <c r="H108" s="63">
        <f t="shared" si="5"/>
        <v>465</v>
      </c>
      <c r="I108" s="63">
        <f t="shared" si="5"/>
        <v>125</v>
      </c>
      <c r="J108" s="63">
        <f t="shared" si="5"/>
        <v>30</v>
      </c>
      <c r="K108" s="63">
        <f t="shared" si="5"/>
        <v>100</v>
      </c>
      <c r="L108" s="63">
        <f t="shared" si="5"/>
        <v>30</v>
      </c>
      <c r="M108" s="63">
        <f t="shared" si="5"/>
        <v>0</v>
      </c>
      <c r="N108" s="63">
        <f t="shared" si="5"/>
        <v>465</v>
      </c>
      <c r="O108" s="63">
        <f t="shared" si="5"/>
        <v>30</v>
      </c>
      <c r="P108" s="63">
        <f t="shared" si="5"/>
        <v>11.399999999999999</v>
      </c>
      <c r="Q108" s="63">
        <f t="shared" si="5"/>
        <v>18.600000000000005</v>
      </c>
      <c r="R108" s="63">
        <f t="shared" si="5"/>
        <v>0</v>
      </c>
    </row>
    <row r="109" spans="1:18" ht="27" customHeight="1">
      <c r="A109" s="50">
        <v>1</v>
      </c>
      <c r="B109" s="51"/>
      <c r="C109" s="52">
        <v>6</v>
      </c>
      <c r="D109" s="132" t="s">
        <v>231</v>
      </c>
      <c r="E109" s="23" t="s">
        <v>232</v>
      </c>
      <c r="F109" s="4" t="s">
        <v>36</v>
      </c>
      <c r="G109" s="54">
        <v>20</v>
      </c>
      <c r="H109" s="124">
        <v>30</v>
      </c>
      <c r="I109" s="12">
        <v>10</v>
      </c>
      <c r="J109" s="12"/>
      <c r="K109" s="12"/>
      <c r="L109" s="12"/>
      <c r="M109" s="12"/>
      <c r="N109" s="125">
        <v>15</v>
      </c>
      <c r="O109" s="125">
        <v>1</v>
      </c>
      <c r="P109" s="125">
        <v>0.4</v>
      </c>
      <c r="Q109" s="125">
        <v>0.6</v>
      </c>
      <c r="R109" s="56"/>
    </row>
    <row r="110" spans="1:18" ht="27" customHeight="1">
      <c r="A110" s="50"/>
      <c r="B110" s="51"/>
      <c r="C110" s="52">
        <v>6</v>
      </c>
      <c r="D110" s="132" t="s">
        <v>233</v>
      </c>
      <c r="E110" s="23"/>
      <c r="F110" s="4" t="s">
        <v>36</v>
      </c>
      <c r="G110" s="54"/>
      <c r="H110" s="124"/>
      <c r="I110" s="12"/>
      <c r="J110" s="12">
        <v>10</v>
      </c>
      <c r="K110" s="12"/>
      <c r="L110" s="12"/>
      <c r="M110" s="12"/>
      <c r="N110" s="12">
        <v>15</v>
      </c>
      <c r="O110" s="12">
        <v>1</v>
      </c>
      <c r="P110" s="12">
        <v>0.4</v>
      </c>
      <c r="Q110" s="12">
        <v>0.6</v>
      </c>
      <c r="R110" s="56"/>
    </row>
    <row r="111" spans="1:18" ht="22.5" customHeight="1">
      <c r="A111" s="50">
        <v>2</v>
      </c>
      <c r="B111" s="51"/>
      <c r="C111" s="52">
        <v>6</v>
      </c>
      <c r="D111" s="128" t="s">
        <v>234</v>
      </c>
      <c r="E111" s="23" t="s">
        <v>137</v>
      </c>
      <c r="F111" s="4" t="s">
        <v>37</v>
      </c>
      <c r="G111" s="124">
        <v>60</v>
      </c>
      <c r="H111" s="124">
        <v>40</v>
      </c>
      <c r="I111" s="125">
        <v>30</v>
      </c>
      <c r="J111" s="12"/>
      <c r="K111" s="12"/>
      <c r="L111" s="12"/>
      <c r="M111" s="12"/>
      <c r="N111" s="125">
        <v>20</v>
      </c>
      <c r="O111" s="125">
        <v>2</v>
      </c>
      <c r="P111" s="125">
        <v>1.2</v>
      </c>
      <c r="Q111" s="125">
        <v>0.8</v>
      </c>
      <c r="R111" s="56"/>
    </row>
    <row r="112" spans="1:18" ht="21.75" customHeight="1">
      <c r="A112" s="50"/>
      <c r="B112" s="51"/>
      <c r="C112" s="52">
        <v>6</v>
      </c>
      <c r="D112" s="128" t="s">
        <v>235</v>
      </c>
      <c r="E112" s="23"/>
      <c r="F112" s="4" t="s">
        <v>36</v>
      </c>
      <c r="G112" s="124"/>
      <c r="H112" s="124"/>
      <c r="I112" s="12"/>
      <c r="J112" s="12"/>
      <c r="K112" s="12">
        <v>30</v>
      </c>
      <c r="L112" s="12"/>
      <c r="M112" s="12"/>
      <c r="N112" s="12">
        <v>20</v>
      </c>
      <c r="O112" s="12">
        <v>2</v>
      </c>
      <c r="P112" s="12">
        <v>1.2</v>
      </c>
      <c r="Q112" s="12">
        <v>0.8</v>
      </c>
      <c r="R112" s="56"/>
    </row>
    <row r="113" spans="1:18" ht="21.75" customHeight="1">
      <c r="A113" s="50">
        <v>4</v>
      </c>
      <c r="B113" s="51"/>
      <c r="C113" s="52">
        <v>6</v>
      </c>
      <c r="D113" s="7" t="s">
        <v>140</v>
      </c>
      <c r="E113" s="23" t="s">
        <v>139</v>
      </c>
      <c r="F113" s="4" t="s">
        <v>36</v>
      </c>
      <c r="G113" s="54">
        <v>45</v>
      </c>
      <c r="H113" s="54">
        <v>30</v>
      </c>
      <c r="I113" s="12">
        <v>15</v>
      </c>
      <c r="J113" s="12"/>
      <c r="K113" s="12"/>
      <c r="L113" s="12"/>
      <c r="M113" s="12"/>
      <c r="N113" s="12">
        <v>10</v>
      </c>
      <c r="O113" s="12">
        <v>1</v>
      </c>
      <c r="P113" s="12">
        <v>0.6</v>
      </c>
      <c r="Q113" s="12">
        <v>0.4</v>
      </c>
      <c r="R113" s="56"/>
    </row>
    <row r="114" spans="1:18" ht="21.75" customHeight="1">
      <c r="A114" s="50"/>
      <c r="B114" s="51"/>
      <c r="C114" s="52">
        <v>6</v>
      </c>
      <c r="D114" s="7" t="s">
        <v>141</v>
      </c>
      <c r="E114" s="23"/>
      <c r="F114" s="4" t="s">
        <v>36</v>
      </c>
      <c r="G114" s="54"/>
      <c r="H114" s="54"/>
      <c r="I114" s="12"/>
      <c r="J114" s="12"/>
      <c r="K114" s="12"/>
      <c r="L114" s="12">
        <v>30</v>
      </c>
      <c r="M114" s="12"/>
      <c r="N114" s="12">
        <v>20</v>
      </c>
      <c r="O114" s="12">
        <v>2</v>
      </c>
      <c r="P114" s="12">
        <v>1.2</v>
      </c>
      <c r="Q114" s="12">
        <v>0.8</v>
      </c>
      <c r="R114" s="56"/>
    </row>
    <row r="115" spans="1:18" ht="12.75" customHeight="1">
      <c r="A115" s="71">
        <v>5</v>
      </c>
      <c r="B115" s="51"/>
      <c r="C115" s="52">
        <v>6</v>
      </c>
      <c r="D115" s="7" t="s">
        <v>142</v>
      </c>
      <c r="E115" s="24" t="s">
        <v>48</v>
      </c>
      <c r="F115" s="4" t="s">
        <v>36</v>
      </c>
      <c r="G115" s="54">
        <v>30</v>
      </c>
      <c r="H115" s="54">
        <v>45</v>
      </c>
      <c r="I115" s="12">
        <v>15</v>
      </c>
      <c r="J115" s="12"/>
      <c r="K115" s="12"/>
      <c r="L115" s="12"/>
      <c r="M115" s="12"/>
      <c r="N115" s="12">
        <v>10</v>
      </c>
      <c r="O115" s="12">
        <v>1</v>
      </c>
      <c r="P115" s="12">
        <v>0.6</v>
      </c>
      <c r="Q115" s="12">
        <v>0.4</v>
      </c>
      <c r="R115" s="56"/>
    </row>
    <row r="116" spans="1:18" ht="12.75" customHeight="1">
      <c r="A116" s="73"/>
      <c r="B116" s="51"/>
      <c r="C116" s="52">
        <v>6</v>
      </c>
      <c r="D116" s="7" t="s">
        <v>143</v>
      </c>
      <c r="E116" s="24"/>
      <c r="F116" s="4" t="s">
        <v>36</v>
      </c>
      <c r="G116" s="54"/>
      <c r="H116" s="54"/>
      <c r="I116" s="12"/>
      <c r="J116" s="12"/>
      <c r="K116" s="12">
        <v>15</v>
      </c>
      <c r="L116" s="12"/>
      <c r="M116" s="12"/>
      <c r="N116" s="12">
        <v>35</v>
      </c>
      <c r="O116" s="12">
        <v>2</v>
      </c>
      <c r="P116" s="12">
        <v>0.6</v>
      </c>
      <c r="Q116" s="12">
        <v>1.4</v>
      </c>
      <c r="R116" s="56"/>
    </row>
    <row r="117" spans="1:18" ht="27.75" customHeight="1">
      <c r="A117" s="50">
        <v>6</v>
      </c>
      <c r="B117" s="51"/>
      <c r="C117" s="52">
        <v>6</v>
      </c>
      <c r="D117" s="7" t="s">
        <v>144</v>
      </c>
      <c r="E117" s="23" t="s">
        <v>97</v>
      </c>
      <c r="F117" s="4" t="s">
        <v>37</v>
      </c>
      <c r="G117" s="54">
        <v>60</v>
      </c>
      <c r="H117" s="54">
        <v>15</v>
      </c>
      <c r="I117" s="12">
        <v>15</v>
      </c>
      <c r="J117" s="12"/>
      <c r="K117" s="12"/>
      <c r="L117" s="12"/>
      <c r="M117" s="12"/>
      <c r="N117" s="12">
        <v>10</v>
      </c>
      <c r="O117" s="12">
        <v>1</v>
      </c>
      <c r="P117" s="12">
        <v>0.6</v>
      </c>
      <c r="Q117" s="12">
        <v>0.4</v>
      </c>
      <c r="R117" s="56"/>
    </row>
    <row r="118" spans="1:18" ht="21.75" customHeight="1">
      <c r="A118" s="50"/>
      <c r="B118" s="51"/>
      <c r="C118" s="52">
        <v>6</v>
      </c>
      <c r="D118" s="7" t="s">
        <v>145</v>
      </c>
      <c r="E118" s="23"/>
      <c r="F118" s="4" t="s">
        <v>36</v>
      </c>
      <c r="G118" s="54"/>
      <c r="H118" s="54"/>
      <c r="I118" s="12"/>
      <c r="J118" s="12"/>
      <c r="K118" s="12">
        <v>45</v>
      </c>
      <c r="L118" s="12"/>
      <c r="M118" s="12"/>
      <c r="N118" s="12">
        <v>5</v>
      </c>
      <c r="O118" s="12">
        <v>2</v>
      </c>
      <c r="P118" s="12">
        <v>1.8</v>
      </c>
      <c r="Q118" s="12">
        <v>0.2</v>
      </c>
      <c r="R118" s="56"/>
    </row>
    <row r="119" spans="1:18" ht="21.75" customHeight="1">
      <c r="A119" s="58">
        <v>7</v>
      </c>
      <c r="B119" s="51"/>
      <c r="C119" s="52">
        <v>6</v>
      </c>
      <c r="D119" s="75" t="s">
        <v>138</v>
      </c>
      <c r="E119" s="76" t="s">
        <v>85</v>
      </c>
      <c r="F119" s="4" t="s">
        <v>36</v>
      </c>
      <c r="G119" s="12">
        <v>0</v>
      </c>
      <c r="H119" s="12">
        <v>160</v>
      </c>
      <c r="I119" s="55"/>
      <c r="J119" s="55"/>
      <c r="K119" s="55"/>
      <c r="L119" s="55"/>
      <c r="M119" s="12">
        <v>0</v>
      </c>
      <c r="N119" s="12">
        <v>160</v>
      </c>
      <c r="O119" s="12">
        <v>6</v>
      </c>
      <c r="P119" s="12">
        <v>0</v>
      </c>
      <c r="Q119" s="12">
        <v>6</v>
      </c>
      <c r="R119" s="56"/>
    </row>
    <row r="120" spans="1:18" ht="27" customHeight="1">
      <c r="A120" s="50">
        <v>8</v>
      </c>
      <c r="B120" s="51"/>
      <c r="C120" s="52">
        <v>6</v>
      </c>
      <c r="D120" s="72" t="s">
        <v>159</v>
      </c>
      <c r="E120" s="23" t="s">
        <v>158</v>
      </c>
      <c r="F120" s="4" t="s">
        <v>37</v>
      </c>
      <c r="G120" s="54">
        <v>30</v>
      </c>
      <c r="H120" s="54">
        <v>45</v>
      </c>
      <c r="I120" s="12">
        <v>15</v>
      </c>
      <c r="J120" s="12"/>
      <c r="K120" s="12"/>
      <c r="L120" s="12"/>
      <c r="M120" s="12"/>
      <c r="N120" s="12">
        <v>35</v>
      </c>
      <c r="O120" s="12">
        <v>2</v>
      </c>
      <c r="P120" s="12">
        <v>0.6</v>
      </c>
      <c r="Q120" s="12">
        <v>1.4</v>
      </c>
      <c r="R120" s="56"/>
    </row>
    <row r="121" spans="1:18" ht="25.5" customHeight="1">
      <c r="A121" s="50"/>
      <c r="B121" s="51"/>
      <c r="C121" s="52">
        <v>6</v>
      </c>
      <c r="D121" s="72" t="s">
        <v>160</v>
      </c>
      <c r="E121" s="23"/>
      <c r="F121" s="4" t="s">
        <v>36</v>
      </c>
      <c r="G121" s="54"/>
      <c r="H121" s="54"/>
      <c r="I121" s="12"/>
      <c r="J121" s="12"/>
      <c r="K121" s="12">
        <v>15</v>
      </c>
      <c r="L121" s="12"/>
      <c r="M121" s="12"/>
      <c r="N121" s="12">
        <v>10</v>
      </c>
      <c r="O121" s="12">
        <v>1</v>
      </c>
      <c r="P121" s="12">
        <v>0.6</v>
      </c>
      <c r="Q121" s="12">
        <v>0.4</v>
      </c>
      <c r="R121" s="56"/>
    </row>
    <row r="122" spans="1:18" ht="13.5" customHeight="1">
      <c r="A122" s="71">
        <v>9</v>
      </c>
      <c r="B122" s="51"/>
      <c r="C122" s="52">
        <v>6</v>
      </c>
      <c r="D122" s="72" t="s">
        <v>161</v>
      </c>
      <c r="E122" s="24" t="s">
        <v>163</v>
      </c>
      <c r="F122" s="4" t="s">
        <v>36</v>
      </c>
      <c r="G122" s="64">
        <v>25</v>
      </c>
      <c r="H122" s="64">
        <v>25</v>
      </c>
      <c r="I122" s="12">
        <v>10</v>
      </c>
      <c r="J122" s="12"/>
      <c r="K122" s="12"/>
      <c r="L122" s="12"/>
      <c r="M122" s="12"/>
      <c r="N122" s="12">
        <v>15</v>
      </c>
      <c r="O122" s="12">
        <v>1</v>
      </c>
      <c r="P122" s="12">
        <v>0.4</v>
      </c>
      <c r="Q122" s="12">
        <v>0.6</v>
      </c>
      <c r="R122" s="56"/>
    </row>
    <row r="123" spans="1:18" ht="16.5" customHeight="1">
      <c r="A123" s="73"/>
      <c r="B123" s="51"/>
      <c r="C123" s="52">
        <v>6</v>
      </c>
      <c r="D123" s="72" t="s">
        <v>162</v>
      </c>
      <c r="E123" s="24"/>
      <c r="F123" s="4" t="s">
        <v>36</v>
      </c>
      <c r="G123" s="65"/>
      <c r="H123" s="65"/>
      <c r="I123" s="12"/>
      <c r="J123" s="12"/>
      <c r="K123" s="12">
        <v>15</v>
      </c>
      <c r="L123" s="12"/>
      <c r="M123" s="12"/>
      <c r="N123" s="12">
        <v>10</v>
      </c>
      <c r="O123" s="12">
        <v>1</v>
      </c>
      <c r="P123" s="12">
        <v>0.6</v>
      </c>
      <c r="Q123" s="12">
        <v>0.4</v>
      </c>
      <c r="R123" s="56"/>
    </row>
    <row r="124" spans="1:18" ht="21.75" customHeight="1">
      <c r="A124" s="50">
        <v>10</v>
      </c>
      <c r="B124" s="51"/>
      <c r="C124" s="52">
        <v>6</v>
      </c>
      <c r="D124" s="72" t="s">
        <v>165</v>
      </c>
      <c r="E124" s="23" t="s">
        <v>164</v>
      </c>
      <c r="F124" s="4" t="s">
        <v>37</v>
      </c>
      <c r="G124" s="54">
        <v>25</v>
      </c>
      <c r="H124" s="54">
        <v>75</v>
      </c>
      <c r="I124" s="12">
        <v>10</v>
      </c>
      <c r="J124" s="12"/>
      <c r="K124" s="12"/>
      <c r="L124" s="12"/>
      <c r="M124" s="12"/>
      <c r="N124" s="12">
        <v>40</v>
      </c>
      <c r="O124" s="12">
        <v>2</v>
      </c>
      <c r="P124" s="12">
        <v>0.4</v>
      </c>
      <c r="Q124" s="12">
        <v>1.6</v>
      </c>
      <c r="R124" s="56"/>
    </row>
    <row r="125" spans="1:18" ht="26.25" customHeight="1">
      <c r="A125" s="50"/>
      <c r="B125" s="51"/>
      <c r="C125" s="52">
        <v>6</v>
      </c>
      <c r="D125" s="72" t="s">
        <v>166</v>
      </c>
      <c r="E125" s="23"/>
      <c r="F125" s="4" t="s">
        <v>36</v>
      </c>
      <c r="G125" s="54"/>
      <c r="H125" s="54"/>
      <c r="I125" s="12"/>
      <c r="J125" s="12"/>
      <c r="K125" s="12">
        <v>15</v>
      </c>
      <c r="L125" s="12"/>
      <c r="M125" s="12"/>
      <c r="N125" s="12">
        <v>35</v>
      </c>
      <c r="O125" s="12">
        <v>2</v>
      </c>
      <c r="P125" s="12">
        <v>0.6</v>
      </c>
      <c r="Q125" s="12">
        <v>1.4</v>
      </c>
      <c r="R125" s="56"/>
    </row>
    <row r="126" spans="1:18" ht="12.75" customHeight="1">
      <c r="A126" s="74"/>
      <c r="B126" s="51"/>
      <c r="C126" s="61" t="s">
        <v>22</v>
      </c>
      <c r="D126" s="61"/>
      <c r="E126" s="61"/>
      <c r="F126" s="61"/>
      <c r="G126" s="63">
        <f aca="true" t="shared" si="6" ref="G126:R126">SUM(G109:G125)</f>
        <v>295</v>
      </c>
      <c r="H126" s="63">
        <f t="shared" si="6"/>
        <v>465</v>
      </c>
      <c r="I126" s="63">
        <f t="shared" si="6"/>
        <v>120</v>
      </c>
      <c r="J126" s="63">
        <f t="shared" si="6"/>
        <v>10</v>
      </c>
      <c r="K126" s="63">
        <f t="shared" si="6"/>
        <v>135</v>
      </c>
      <c r="L126" s="63">
        <f t="shared" si="6"/>
        <v>30</v>
      </c>
      <c r="M126" s="63">
        <f t="shared" si="6"/>
        <v>0</v>
      </c>
      <c r="N126" s="63">
        <f t="shared" si="6"/>
        <v>465</v>
      </c>
      <c r="O126" s="63">
        <f t="shared" si="6"/>
        <v>30</v>
      </c>
      <c r="P126" s="63">
        <f t="shared" si="6"/>
        <v>11.799999999999999</v>
      </c>
      <c r="Q126" s="63">
        <f t="shared" si="6"/>
        <v>18.200000000000003</v>
      </c>
      <c r="R126" s="63">
        <f t="shared" si="6"/>
        <v>0</v>
      </c>
    </row>
    <row r="127" spans="1:18" ht="12.75" customHeight="1">
      <c r="A127" s="67" t="s">
        <v>23</v>
      </c>
      <c r="B127" s="67"/>
      <c r="C127" s="67"/>
      <c r="D127" s="77"/>
      <c r="E127" s="77"/>
      <c r="F127" s="67"/>
      <c r="G127" s="68">
        <f aca="true" t="shared" si="7" ref="G127:R127">SUM(G108+G126)</f>
        <v>580</v>
      </c>
      <c r="H127" s="68">
        <f t="shared" si="7"/>
        <v>930</v>
      </c>
      <c r="I127" s="68">
        <f t="shared" si="7"/>
        <v>245</v>
      </c>
      <c r="J127" s="68">
        <f t="shared" si="7"/>
        <v>40</v>
      </c>
      <c r="K127" s="68">
        <f t="shared" si="7"/>
        <v>235</v>
      </c>
      <c r="L127" s="68">
        <f t="shared" si="7"/>
        <v>60</v>
      </c>
      <c r="M127" s="68">
        <f t="shared" si="7"/>
        <v>0</v>
      </c>
      <c r="N127" s="68">
        <f t="shared" si="7"/>
        <v>930</v>
      </c>
      <c r="O127" s="68">
        <f t="shared" si="7"/>
        <v>60</v>
      </c>
      <c r="P127" s="68">
        <f t="shared" si="7"/>
        <v>23.199999999999996</v>
      </c>
      <c r="Q127" s="68">
        <f t="shared" si="7"/>
        <v>36.80000000000001</v>
      </c>
      <c r="R127" s="68">
        <f t="shared" si="7"/>
        <v>0</v>
      </c>
    </row>
    <row r="128" spans="1:18" ht="12.75" customHeight="1">
      <c r="A128" s="4">
        <v>1</v>
      </c>
      <c r="B128" s="51" t="s">
        <v>49</v>
      </c>
      <c r="C128" s="52">
        <v>7</v>
      </c>
      <c r="D128" s="55" t="s">
        <v>146</v>
      </c>
      <c r="E128" s="7" t="s">
        <v>50</v>
      </c>
      <c r="F128" s="4" t="s">
        <v>36</v>
      </c>
      <c r="G128" s="12">
        <v>30</v>
      </c>
      <c r="H128" s="12">
        <v>70</v>
      </c>
      <c r="I128" s="12"/>
      <c r="J128" s="12">
        <v>30</v>
      </c>
      <c r="K128" s="12"/>
      <c r="L128" s="12"/>
      <c r="M128" s="12"/>
      <c r="N128" s="12">
        <v>70</v>
      </c>
      <c r="O128" s="12">
        <v>4</v>
      </c>
      <c r="P128" s="12">
        <v>1.2</v>
      </c>
      <c r="Q128" s="12">
        <v>2.8</v>
      </c>
      <c r="R128" s="56"/>
    </row>
    <row r="129" spans="1:18" ht="12.75" customHeight="1">
      <c r="A129" s="4">
        <v>2</v>
      </c>
      <c r="B129" s="51"/>
      <c r="C129" s="52">
        <v>7</v>
      </c>
      <c r="D129" s="55" t="s">
        <v>56</v>
      </c>
      <c r="E129" s="8" t="s">
        <v>51</v>
      </c>
      <c r="F129" s="4" t="s">
        <v>147</v>
      </c>
      <c r="G129" s="12">
        <v>0</v>
      </c>
      <c r="H129" s="12">
        <v>275</v>
      </c>
      <c r="I129" s="12"/>
      <c r="J129" s="12"/>
      <c r="K129" s="12"/>
      <c r="L129" s="55"/>
      <c r="M129" s="55"/>
      <c r="N129" s="12">
        <v>275</v>
      </c>
      <c r="O129" s="12">
        <v>15</v>
      </c>
      <c r="P129" s="12">
        <v>4</v>
      </c>
      <c r="Q129" s="12">
        <v>11</v>
      </c>
      <c r="R129" s="4">
        <v>100</v>
      </c>
    </row>
    <row r="130" spans="1:18" ht="38.25" customHeight="1">
      <c r="A130" s="4">
        <v>3</v>
      </c>
      <c r="B130" s="51"/>
      <c r="C130" s="52">
        <v>7</v>
      </c>
      <c r="D130" s="132" t="s">
        <v>236</v>
      </c>
      <c r="E130" s="14" t="s">
        <v>237</v>
      </c>
      <c r="F130" s="4" t="s">
        <v>36</v>
      </c>
      <c r="G130" s="12">
        <v>10</v>
      </c>
      <c r="H130" s="12">
        <v>40</v>
      </c>
      <c r="I130" s="12">
        <v>10</v>
      </c>
      <c r="J130" s="12"/>
      <c r="K130" s="12"/>
      <c r="L130" s="55"/>
      <c r="M130" s="55"/>
      <c r="N130" s="12">
        <v>40</v>
      </c>
      <c r="O130" s="12">
        <v>2</v>
      </c>
      <c r="P130" s="12">
        <v>0.4</v>
      </c>
      <c r="Q130" s="12">
        <v>1.6</v>
      </c>
      <c r="R130" s="56"/>
    </row>
    <row r="131" spans="1:18" ht="15" customHeight="1">
      <c r="A131" s="66">
        <v>4</v>
      </c>
      <c r="B131" s="51"/>
      <c r="C131" s="52">
        <v>7</v>
      </c>
      <c r="D131" s="72" t="s">
        <v>175</v>
      </c>
      <c r="E131" s="78" t="s">
        <v>167</v>
      </c>
      <c r="F131" s="4" t="s">
        <v>36</v>
      </c>
      <c r="G131" s="66">
        <v>25</v>
      </c>
      <c r="H131" s="66">
        <v>75</v>
      </c>
      <c r="I131" s="4">
        <v>10</v>
      </c>
      <c r="J131" s="4"/>
      <c r="K131" s="4"/>
      <c r="L131" s="79"/>
      <c r="M131" s="79"/>
      <c r="N131" s="4">
        <v>40</v>
      </c>
      <c r="O131" s="12">
        <v>2</v>
      </c>
      <c r="P131" s="12">
        <v>0.4</v>
      </c>
      <c r="Q131" s="12">
        <v>1.6</v>
      </c>
      <c r="R131" s="56"/>
    </row>
    <row r="132" spans="1:18" ht="13.5" customHeight="1">
      <c r="A132" s="66"/>
      <c r="B132" s="51"/>
      <c r="C132" s="52">
        <v>7</v>
      </c>
      <c r="D132" s="72" t="s">
        <v>176</v>
      </c>
      <c r="E132" s="78"/>
      <c r="F132" s="4" t="s">
        <v>36</v>
      </c>
      <c r="G132" s="66"/>
      <c r="H132" s="66"/>
      <c r="I132" s="4"/>
      <c r="J132" s="4"/>
      <c r="K132" s="4">
        <v>15</v>
      </c>
      <c r="L132" s="79"/>
      <c r="M132" s="79"/>
      <c r="N132" s="4">
        <v>35</v>
      </c>
      <c r="O132" s="12">
        <v>2</v>
      </c>
      <c r="P132" s="12">
        <v>0.6</v>
      </c>
      <c r="Q132" s="12">
        <v>1.4</v>
      </c>
      <c r="R132" s="56"/>
    </row>
    <row r="133" spans="1:18" ht="24.75" customHeight="1">
      <c r="A133" s="66">
        <v>5</v>
      </c>
      <c r="B133" s="51"/>
      <c r="C133" s="52">
        <v>7</v>
      </c>
      <c r="D133" s="72" t="s">
        <v>169</v>
      </c>
      <c r="E133" s="23" t="s">
        <v>168</v>
      </c>
      <c r="F133" s="4" t="s">
        <v>37</v>
      </c>
      <c r="G133" s="66">
        <v>25</v>
      </c>
      <c r="H133" s="66">
        <v>100</v>
      </c>
      <c r="I133" s="4">
        <v>10</v>
      </c>
      <c r="J133" s="4"/>
      <c r="K133" s="4"/>
      <c r="L133" s="79"/>
      <c r="M133" s="79"/>
      <c r="N133" s="4">
        <v>65</v>
      </c>
      <c r="O133" s="12">
        <v>3</v>
      </c>
      <c r="P133" s="12">
        <v>0.4</v>
      </c>
      <c r="Q133" s="12">
        <v>2.6</v>
      </c>
      <c r="R133" s="56"/>
    </row>
    <row r="134" spans="1:18" ht="24.75" customHeight="1">
      <c r="A134" s="66"/>
      <c r="B134" s="51"/>
      <c r="C134" s="52">
        <v>7</v>
      </c>
      <c r="D134" s="72" t="s">
        <v>170</v>
      </c>
      <c r="E134" s="23"/>
      <c r="F134" s="4" t="s">
        <v>36</v>
      </c>
      <c r="G134" s="66"/>
      <c r="H134" s="66"/>
      <c r="I134" s="4"/>
      <c r="J134" s="4"/>
      <c r="K134" s="4">
        <v>15</v>
      </c>
      <c r="L134" s="79"/>
      <c r="M134" s="79"/>
      <c r="N134" s="4">
        <v>35</v>
      </c>
      <c r="O134" s="12">
        <v>2</v>
      </c>
      <c r="P134" s="12">
        <v>0.6</v>
      </c>
      <c r="Q134" s="12">
        <v>1.4</v>
      </c>
      <c r="R134" s="56"/>
    </row>
    <row r="135" spans="1:18" ht="12.75" customHeight="1">
      <c r="A135" s="74"/>
      <c r="B135" s="51"/>
      <c r="C135" s="61" t="s">
        <v>46</v>
      </c>
      <c r="D135" s="62"/>
      <c r="E135" s="62"/>
      <c r="F135" s="61"/>
      <c r="G135" s="63">
        <f>SUM(G128:G134)</f>
        <v>90</v>
      </c>
      <c r="H135" s="63">
        <f aca="true" t="shared" si="8" ref="H135:R135">SUM(H128:H134)</f>
        <v>560</v>
      </c>
      <c r="I135" s="63">
        <f t="shared" si="8"/>
        <v>30</v>
      </c>
      <c r="J135" s="63">
        <f t="shared" si="8"/>
        <v>30</v>
      </c>
      <c r="K135" s="63">
        <f t="shared" si="8"/>
        <v>30</v>
      </c>
      <c r="L135" s="63">
        <f t="shared" si="8"/>
        <v>0</v>
      </c>
      <c r="M135" s="63">
        <f t="shared" si="8"/>
        <v>0</v>
      </c>
      <c r="N135" s="63">
        <f t="shared" si="8"/>
        <v>560</v>
      </c>
      <c r="O135" s="63">
        <f t="shared" si="8"/>
        <v>30</v>
      </c>
      <c r="P135" s="63">
        <f t="shared" si="8"/>
        <v>7.6000000000000005</v>
      </c>
      <c r="Q135" s="63">
        <f t="shared" si="8"/>
        <v>22.4</v>
      </c>
      <c r="R135" s="63">
        <f t="shared" si="8"/>
        <v>100</v>
      </c>
    </row>
    <row r="136" spans="1:18" ht="12.75" customHeight="1">
      <c r="A136" s="67" t="s">
        <v>148</v>
      </c>
      <c r="B136" s="67"/>
      <c r="C136" s="67"/>
      <c r="D136" s="77"/>
      <c r="E136" s="77"/>
      <c r="F136" s="67"/>
      <c r="G136" s="68">
        <f>G135</f>
        <v>90</v>
      </c>
      <c r="H136" s="68">
        <f aca="true" t="shared" si="9" ref="H136:R136">H135</f>
        <v>560</v>
      </c>
      <c r="I136" s="68">
        <f t="shared" si="9"/>
        <v>30</v>
      </c>
      <c r="J136" s="68">
        <f t="shared" si="9"/>
        <v>30</v>
      </c>
      <c r="K136" s="68">
        <f t="shared" si="9"/>
        <v>30</v>
      </c>
      <c r="L136" s="68">
        <f t="shared" si="9"/>
        <v>0</v>
      </c>
      <c r="M136" s="68">
        <f t="shared" si="9"/>
        <v>0</v>
      </c>
      <c r="N136" s="68">
        <f t="shared" si="9"/>
        <v>560</v>
      </c>
      <c r="O136" s="68">
        <f t="shared" si="9"/>
        <v>30</v>
      </c>
      <c r="P136" s="68">
        <f t="shared" si="9"/>
        <v>7.6000000000000005</v>
      </c>
      <c r="Q136" s="68">
        <f t="shared" si="9"/>
        <v>22.4</v>
      </c>
      <c r="R136" s="68">
        <f t="shared" si="9"/>
        <v>100</v>
      </c>
    </row>
    <row r="137" spans="1:18" ht="12.75" customHeight="1">
      <c r="A137" s="80" t="s">
        <v>14</v>
      </c>
      <c r="B137" s="80"/>
      <c r="C137" s="80"/>
      <c r="D137" s="80"/>
      <c r="E137" s="80"/>
      <c r="F137" s="80"/>
      <c r="G137" s="81">
        <f>SUM(G54+G91+G127+G135)</f>
        <v>1760</v>
      </c>
      <c r="H137" s="81">
        <f>SUM(H54+H91+H127+H135)</f>
        <v>3430</v>
      </c>
      <c r="I137" s="81">
        <f>SUM(I54+I91+I127+I135)</f>
        <v>725</v>
      </c>
      <c r="J137" s="81">
        <f>SUM(J54+J91+J127+J135)</f>
        <v>435</v>
      </c>
      <c r="K137" s="81">
        <f>SUM(K54+K91+K127+K135)</f>
        <v>485</v>
      </c>
      <c r="L137" s="81">
        <f>SUM(L54+L91+L127+L135)</f>
        <v>120</v>
      </c>
      <c r="M137" s="81">
        <f>SUM(M54+M91+M127+M135)</f>
        <v>0</v>
      </c>
      <c r="N137" s="81">
        <f>SUM(N54+N91+N127+N135)</f>
        <v>3430</v>
      </c>
      <c r="O137" s="81">
        <f>SUM(O54+O91+O127+O135)</f>
        <v>210</v>
      </c>
      <c r="P137" s="81">
        <f>SUM(P54+P91+P127+P135)</f>
        <v>73.99999999999999</v>
      </c>
      <c r="Q137" s="81">
        <f>SUM(Q54+Q91+Q127+Q135)</f>
        <v>136.00000000000003</v>
      </c>
      <c r="R137" s="81">
        <f>SUM(R54+R91+R127+R135)</f>
        <v>100</v>
      </c>
    </row>
    <row r="138" spans="1:14" ht="12.75" customHeight="1">
      <c r="A138" s="82" t="s">
        <v>89</v>
      </c>
      <c r="B138" s="83"/>
      <c r="C138" s="83"/>
      <c r="D138" s="83"/>
      <c r="E138" s="83"/>
      <c r="F138" s="83"/>
      <c r="G138" s="84">
        <f>SUM(R137)</f>
        <v>100</v>
      </c>
      <c r="H138" s="85"/>
      <c r="I138" s="86"/>
      <c r="J138" s="86"/>
      <c r="K138" s="86"/>
      <c r="L138" s="86"/>
      <c r="M138" s="86"/>
      <c r="N138" s="86"/>
    </row>
    <row r="139" spans="1:14" ht="12.75" customHeight="1">
      <c r="A139" s="82" t="s">
        <v>90</v>
      </c>
      <c r="B139" s="83"/>
      <c r="C139" s="83"/>
      <c r="D139" s="83"/>
      <c r="E139" s="83"/>
      <c r="F139" s="83"/>
      <c r="G139" s="84">
        <f>SUM(G137:G138)</f>
        <v>1860</v>
      </c>
      <c r="H139" s="87"/>
      <c r="I139" s="86"/>
      <c r="J139" s="86"/>
      <c r="K139" s="86"/>
      <c r="L139" s="86"/>
      <c r="M139" s="86"/>
      <c r="N139" s="86"/>
    </row>
    <row r="140" spans="1:14" ht="12.75" customHeight="1">
      <c r="A140" s="88"/>
      <c r="B140" s="88"/>
      <c r="C140" s="88"/>
      <c r="D140" s="88"/>
      <c r="E140" s="88"/>
      <c r="F140" s="88"/>
      <c r="G140" s="86"/>
      <c r="H140" s="86"/>
      <c r="I140" s="86"/>
      <c r="J140" s="86"/>
      <c r="K140" s="86"/>
      <c r="L140" s="86"/>
      <c r="M140" s="86"/>
      <c r="N140" s="86"/>
    </row>
    <row r="141" spans="1:14" ht="12.75" customHeight="1">
      <c r="A141" s="82" t="s">
        <v>177</v>
      </c>
      <c r="B141" s="83"/>
      <c r="C141" s="83"/>
      <c r="D141" s="83"/>
      <c r="E141" s="83"/>
      <c r="F141" s="83"/>
      <c r="G141" s="89">
        <f>G137+H119+H89+H52</f>
        <v>2240</v>
      </c>
      <c r="H141" s="86"/>
      <c r="I141" s="86"/>
      <c r="J141" s="86"/>
      <c r="K141" s="86"/>
      <c r="L141" s="86"/>
      <c r="M141" s="86"/>
      <c r="N141" s="86"/>
    </row>
    <row r="142" spans="1:14" ht="12.75" customHeight="1">
      <c r="A142" s="88"/>
      <c r="B142" s="88"/>
      <c r="C142" s="88"/>
      <c r="D142" s="88"/>
      <c r="E142" s="88"/>
      <c r="F142" s="88"/>
      <c r="G142" s="86"/>
      <c r="H142" s="86"/>
      <c r="I142" s="86"/>
      <c r="J142" s="86"/>
      <c r="K142" s="86"/>
      <c r="L142" s="86"/>
      <c r="M142" s="86"/>
      <c r="N142" s="86"/>
    </row>
    <row r="143" spans="1:17" ht="12.75" customHeight="1">
      <c r="A143" s="90" t="s">
        <v>195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4" ht="12.75" customHeight="1">
      <c r="A144" s="91"/>
      <c r="B144" s="91"/>
      <c r="C144" s="91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</row>
    <row r="145" ht="12.75" customHeight="1">
      <c r="A145" s="29" t="s">
        <v>5</v>
      </c>
    </row>
    <row r="146" ht="12.75" customHeight="1">
      <c r="A146" s="29" t="s">
        <v>196</v>
      </c>
    </row>
    <row r="147" ht="12.75" customHeight="1">
      <c r="A147" s="29" t="s">
        <v>197</v>
      </c>
    </row>
    <row r="148" ht="12.75" customHeight="1">
      <c r="A148" s="29" t="s">
        <v>198</v>
      </c>
    </row>
    <row r="149" ht="8.25" customHeight="1"/>
    <row r="150" ht="12.75" customHeight="1">
      <c r="A150" s="92" t="s">
        <v>199</v>
      </c>
    </row>
    <row r="151" spans="1:9" ht="12" customHeight="1">
      <c r="A151" s="93" t="s">
        <v>62</v>
      </c>
      <c r="B151" s="94"/>
      <c r="C151" s="94"/>
      <c r="D151" s="94"/>
      <c r="E151" s="94"/>
      <c r="F151" s="94"/>
      <c r="G151" s="94"/>
      <c r="H151" s="94"/>
      <c r="I151" s="94"/>
    </row>
    <row r="152" ht="8.25" customHeight="1"/>
    <row r="153" ht="12.75" customHeight="1">
      <c r="A153" s="29" t="s">
        <v>26</v>
      </c>
    </row>
    <row r="154" spans="1:14" ht="15.75" customHeight="1">
      <c r="A154" s="133" t="s">
        <v>238</v>
      </c>
      <c r="B154" s="134"/>
      <c r="C154" s="134"/>
      <c r="D154" s="134"/>
      <c r="E154" s="135"/>
      <c r="F154" s="136" t="s">
        <v>27</v>
      </c>
      <c r="G154" s="136"/>
      <c r="H154" s="136"/>
      <c r="I154" s="136"/>
      <c r="J154" s="136"/>
      <c r="K154" s="136" t="s">
        <v>63</v>
      </c>
      <c r="L154" s="136"/>
      <c r="M154" s="136"/>
      <c r="N154" s="136"/>
    </row>
    <row r="155" spans="1:14" ht="39.75" customHeight="1">
      <c r="A155" s="137"/>
      <c r="B155" s="138"/>
      <c r="C155" s="138"/>
      <c r="D155" s="138"/>
      <c r="E155" s="139"/>
      <c r="F155" s="136" t="s">
        <v>64</v>
      </c>
      <c r="G155" s="136"/>
      <c r="H155" s="136" t="s">
        <v>29</v>
      </c>
      <c r="I155" s="136"/>
      <c r="J155" s="136"/>
      <c r="K155" s="140" t="s">
        <v>63</v>
      </c>
      <c r="L155" s="141"/>
      <c r="M155" s="140" t="s">
        <v>30</v>
      </c>
      <c r="N155" s="141"/>
    </row>
    <row r="156" spans="1:14" ht="15.75" customHeight="1">
      <c r="A156" s="142" t="s">
        <v>225</v>
      </c>
      <c r="B156" s="143"/>
      <c r="C156" s="143"/>
      <c r="D156" s="143"/>
      <c r="E156" s="144"/>
      <c r="F156" s="98">
        <v>30</v>
      </c>
      <c r="G156" s="99"/>
      <c r="H156" s="100">
        <f>F156/G137</f>
        <v>0.017045454545454544</v>
      </c>
      <c r="I156" s="101"/>
      <c r="J156" s="102"/>
      <c r="K156" s="98">
        <v>6</v>
      </c>
      <c r="L156" s="99"/>
      <c r="M156" s="100">
        <f>K156/O137</f>
        <v>0.02857142857142857</v>
      </c>
      <c r="N156" s="102"/>
    </row>
    <row r="157" spans="1:14" ht="16.5" customHeight="1">
      <c r="A157" s="142" t="s">
        <v>212</v>
      </c>
      <c r="B157" s="143"/>
      <c r="C157" s="143"/>
      <c r="D157" s="143"/>
      <c r="E157" s="144"/>
      <c r="F157" s="98">
        <v>30</v>
      </c>
      <c r="G157" s="99"/>
      <c r="H157" s="100">
        <f>F157/G137</f>
        <v>0.017045454545454544</v>
      </c>
      <c r="I157" s="101"/>
      <c r="J157" s="102"/>
      <c r="K157" s="98">
        <v>4</v>
      </c>
      <c r="L157" s="99"/>
      <c r="M157" s="100">
        <f>K157/O137</f>
        <v>0.01904761904761905</v>
      </c>
      <c r="N157" s="102"/>
    </row>
    <row r="158" spans="1:14" ht="12.75" customHeight="1">
      <c r="A158" s="142" t="s">
        <v>237</v>
      </c>
      <c r="B158" s="143"/>
      <c r="C158" s="143"/>
      <c r="D158" s="143"/>
      <c r="E158" s="144"/>
      <c r="F158" s="98">
        <v>10</v>
      </c>
      <c r="G158" s="99"/>
      <c r="H158" s="100">
        <f>F158/G137</f>
        <v>0.005681818181818182</v>
      </c>
      <c r="I158" s="101"/>
      <c r="J158" s="102"/>
      <c r="K158" s="98">
        <v>2</v>
      </c>
      <c r="L158" s="99"/>
      <c r="M158" s="100">
        <f>K158/O137</f>
        <v>0.009523809523809525</v>
      </c>
      <c r="N158" s="102"/>
    </row>
    <row r="159" spans="1:14" ht="12.75" customHeight="1">
      <c r="A159" s="142" t="s">
        <v>232</v>
      </c>
      <c r="B159" s="143"/>
      <c r="C159" s="143"/>
      <c r="D159" s="143"/>
      <c r="E159" s="144"/>
      <c r="F159" s="98">
        <v>20</v>
      </c>
      <c r="G159" s="99"/>
      <c r="H159" s="100">
        <f>F159/G137</f>
        <v>0.011363636363636364</v>
      </c>
      <c r="I159" s="101"/>
      <c r="J159" s="102"/>
      <c r="K159" s="98">
        <v>2</v>
      </c>
      <c r="L159" s="99"/>
      <c r="M159" s="100">
        <f>K159/O137</f>
        <v>0.009523809523809525</v>
      </c>
      <c r="N159" s="102"/>
    </row>
    <row r="160" spans="1:14" ht="12.75" customHeight="1">
      <c r="A160" s="142" t="s">
        <v>91</v>
      </c>
      <c r="B160" s="143"/>
      <c r="C160" s="143"/>
      <c r="D160" s="143"/>
      <c r="E160" s="144"/>
      <c r="F160" s="98">
        <v>25</v>
      </c>
      <c r="G160" s="99"/>
      <c r="H160" s="100">
        <f>F160/G137</f>
        <v>0.014204545454545454</v>
      </c>
      <c r="I160" s="101"/>
      <c r="J160" s="102"/>
      <c r="K160" s="98">
        <v>2</v>
      </c>
      <c r="L160" s="99"/>
      <c r="M160" s="100">
        <f>K160/O137</f>
        <v>0.009523809523809525</v>
      </c>
      <c r="N160" s="102"/>
    </row>
    <row r="161" spans="1:14" ht="20.25" customHeight="1">
      <c r="A161" s="142" t="s">
        <v>92</v>
      </c>
      <c r="B161" s="143"/>
      <c r="C161" s="143"/>
      <c r="D161" s="143"/>
      <c r="E161" s="144"/>
      <c r="F161" s="98">
        <v>25</v>
      </c>
      <c r="G161" s="99"/>
      <c r="H161" s="100">
        <f>F161/G137</f>
        <v>0.014204545454545454</v>
      </c>
      <c r="I161" s="101"/>
      <c r="J161" s="102"/>
      <c r="K161" s="98">
        <v>2</v>
      </c>
      <c r="L161" s="99"/>
      <c r="M161" s="100">
        <f>K161/O137</f>
        <v>0.009523809523809525</v>
      </c>
      <c r="N161" s="102"/>
    </row>
    <row r="162" spans="1:14" ht="12.75" customHeight="1">
      <c r="A162" s="142" t="s">
        <v>93</v>
      </c>
      <c r="B162" s="143"/>
      <c r="C162" s="143"/>
      <c r="D162" s="143"/>
      <c r="E162" s="144"/>
      <c r="F162" s="98">
        <v>20</v>
      </c>
      <c r="G162" s="99"/>
      <c r="H162" s="100">
        <f>F162/G137</f>
        <v>0.011363636363636364</v>
      </c>
      <c r="I162" s="101"/>
      <c r="J162" s="102"/>
      <c r="K162" s="98">
        <v>2</v>
      </c>
      <c r="L162" s="99"/>
      <c r="M162" s="100">
        <f>K162/O137</f>
        <v>0.009523809523809525</v>
      </c>
      <c r="N162" s="102"/>
    </row>
    <row r="163" spans="1:14" ht="18.75" customHeight="1">
      <c r="A163" s="142" t="s">
        <v>94</v>
      </c>
      <c r="B163" s="143"/>
      <c r="C163" s="143"/>
      <c r="D163" s="143"/>
      <c r="E163" s="144"/>
      <c r="F163" s="98">
        <v>20</v>
      </c>
      <c r="G163" s="99"/>
      <c r="H163" s="100">
        <f>F163/G137</f>
        <v>0.011363636363636364</v>
      </c>
      <c r="I163" s="101"/>
      <c r="J163" s="102"/>
      <c r="K163" s="98">
        <v>2</v>
      </c>
      <c r="L163" s="99"/>
      <c r="M163" s="100">
        <f>K163/O137</f>
        <v>0.009523809523809525</v>
      </c>
      <c r="N163" s="102"/>
    </row>
    <row r="164" spans="1:14" ht="12.75" customHeight="1">
      <c r="A164" s="142" t="s">
        <v>95</v>
      </c>
      <c r="B164" s="143"/>
      <c r="C164" s="143"/>
      <c r="D164" s="143"/>
      <c r="E164" s="144"/>
      <c r="F164" s="98">
        <v>120</v>
      </c>
      <c r="G164" s="99"/>
      <c r="H164" s="100">
        <f>F164/G137</f>
        <v>0.06818181818181818</v>
      </c>
      <c r="I164" s="101"/>
      <c r="J164" s="102"/>
      <c r="K164" s="98">
        <v>8</v>
      </c>
      <c r="L164" s="99"/>
      <c r="M164" s="100">
        <f>K164/O137</f>
        <v>0.0380952380952381</v>
      </c>
      <c r="N164" s="102"/>
    </row>
    <row r="165" spans="1:14" ht="14.25" customHeight="1">
      <c r="A165" s="142" t="s">
        <v>96</v>
      </c>
      <c r="B165" s="143"/>
      <c r="C165" s="143"/>
      <c r="D165" s="143"/>
      <c r="E165" s="144"/>
      <c r="F165" s="98">
        <v>45</v>
      </c>
      <c r="G165" s="99"/>
      <c r="H165" s="100">
        <f>F165/G137</f>
        <v>0.02556818181818182</v>
      </c>
      <c r="I165" s="101"/>
      <c r="J165" s="102"/>
      <c r="K165" s="98">
        <v>3</v>
      </c>
      <c r="L165" s="99"/>
      <c r="M165" s="100">
        <f>K165/O137</f>
        <v>0.014285714285714285</v>
      </c>
      <c r="N165" s="102"/>
    </row>
    <row r="166" spans="1:14" ht="18.75" customHeight="1">
      <c r="A166" s="142" t="s">
        <v>97</v>
      </c>
      <c r="B166" s="143"/>
      <c r="C166" s="143"/>
      <c r="D166" s="143"/>
      <c r="E166" s="144"/>
      <c r="F166" s="98">
        <v>60</v>
      </c>
      <c r="G166" s="99"/>
      <c r="H166" s="100">
        <f>F166/G137</f>
        <v>0.03409090909090909</v>
      </c>
      <c r="I166" s="101"/>
      <c r="J166" s="102"/>
      <c r="K166" s="98">
        <v>3</v>
      </c>
      <c r="L166" s="99"/>
      <c r="M166" s="100">
        <f>K166/O137</f>
        <v>0.014285714285714285</v>
      </c>
      <c r="N166" s="102"/>
    </row>
    <row r="167" spans="1:14" ht="17.25" customHeight="1">
      <c r="A167" s="95" t="s">
        <v>150</v>
      </c>
      <c r="B167" s="96"/>
      <c r="C167" s="96"/>
      <c r="D167" s="96"/>
      <c r="E167" s="97"/>
      <c r="F167" s="98">
        <v>175</v>
      </c>
      <c r="G167" s="99"/>
      <c r="H167" s="100">
        <f>F167/G137</f>
        <v>0.09943181818181818</v>
      </c>
      <c r="I167" s="101"/>
      <c r="J167" s="102"/>
      <c r="K167" s="98">
        <v>22</v>
      </c>
      <c r="L167" s="99"/>
      <c r="M167" s="100">
        <f>K167/O137</f>
        <v>0.10476190476190476</v>
      </c>
      <c r="N167" s="102"/>
    </row>
    <row r="168" spans="1:14" ht="12.75" customHeight="1">
      <c r="A168" s="103" t="s">
        <v>50</v>
      </c>
      <c r="B168" s="104"/>
      <c r="C168" s="104"/>
      <c r="D168" s="104"/>
      <c r="E168" s="105"/>
      <c r="F168" s="98">
        <v>30</v>
      </c>
      <c r="G168" s="99"/>
      <c r="H168" s="100">
        <f>F168/G137</f>
        <v>0.017045454545454544</v>
      </c>
      <c r="I168" s="101"/>
      <c r="J168" s="102"/>
      <c r="K168" s="98">
        <v>4</v>
      </c>
      <c r="L168" s="99"/>
      <c r="M168" s="100">
        <f>K168/O137</f>
        <v>0.01904761904761905</v>
      </c>
      <c r="N168" s="102"/>
    </row>
    <row r="169" spans="1:14" ht="12.75" customHeight="1">
      <c r="A169" s="103" t="s">
        <v>51</v>
      </c>
      <c r="B169" s="104"/>
      <c r="C169" s="104"/>
      <c r="D169" s="104"/>
      <c r="E169" s="105"/>
      <c r="F169" s="98">
        <v>0</v>
      </c>
      <c r="G169" s="99"/>
      <c r="H169" s="100">
        <f>F169/G137</f>
        <v>0</v>
      </c>
      <c r="I169" s="101"/>
      <c r="J169" s="102"/>
      <c r="K169" s="98">
        <v>15</v>
      </c>
      <c r="L169" s="99"/>
      <c r="M169" s="100">
        <f>K169/O137</f>
        <v>0.07142857142857142</v>
      </c>
      <c r="N169" s="102"/>
    </row>
    <row r="170" spans="1:14" ht="12.75" customHeight="1">
      <c r="A170" s="103" t="s">
        <v>67</v>
      </c>
      <c r="B170" s="104"/>
      <c r="C170" s="104"/>
      <c r="D170" s="104"/>
      <c r="E170" s="105"/>
      <c r="F170" s="98">
        <v>480</v>
      </c>
      <c r="G170" s="99"/>
      <c r="H170" s="100">
        <f>F170/G137</f>
        <v>0.2727272727272727</v>
      </c>
      <c r="I170" s="101"/>
      <c r="J170" s="102"/>
      <c r="K170" s="98">
        <v>18</v>
      </c>
      <c r="L170" s="99"/>
      <c r="M170" s="100">
        <f>K170/O137</f>
        <v>0.08571428571428572</v>
      </c>
      <c r="N170" s="102"/>
    </row>
    <row r="171" spans="1:14" ht="12.75" customHeight="1">
      <c r="A171" s="106" t="s">
        <v>66</v>
      </c>
      <c r="B171" s="107"/>
      <c r="C171" s="107"/>
      <c r="D171" s="107"/>
      <c r="E171" s="108"/>
      <c r="F171" s="109">
        <f>SUM(F156:G170)</f>
        <v>1090</v>
      </c>
      <c r="G171" s="110"/>
      <c r="H171" s="111">
        <f>F171/G137</f>
        <v>0.6193181818181818</v>
      </c>
      <c r="I171" s="112"/>
      <c r="J171" s="113"/>
      <c r="K171" s="114">
        <f>SUM(K156:L170)</f>
        <v>95</v>
      </c>
      <c r="L171" s="114"/>
      <c r="M171" s="111">
        <f>K171/O137</f>
        <v>0.4523809523809524</v>
      </c>
      <c r="N171" s="113"/>
    </row>
    <row r="172" ht="12.75" customHeight="1"/>
    <row r="173" spans="1:14" ht="12.75" customHeight="1">
      <c r="A173" s="145" t="s">
        <v>24</v>
      </c>
      <c r="B173" s="145"/>
      <c r="C173" s="145"/>
      <c r="D173" s="145"/>
      <c r="E173" s="145"/>
      <c r="F173" s="136" t="s">
        <v>27</v>
      </c>
      <c r="G173" s="136"/>
      <c r="H173" s="136"/>
      <c r="I173" s="136"/>
      <c r="J173" s="136"/>
      <c r="K173" s="136" t="s">
        <v>63</v>
      </c>
      <c r="L173" s="136"/>
      <c r="M173" s="136"/>
      <c r="N173" s="136"/>
    </row>
    <row r="174" spans="1:16" ht="33.75" customHeight="1">
      <c r="A174" s="145"/>
      <c r="B174" s="145"/>
      <c r="C174" s="145"/>
      <c r="D174" s="145"/>
      <c r="E174" s="145"/>
      <c r="F174" s="136" t="s">
        <v>28</v>
      </c>
      <c r="G174" s="136"/>
      <c r="H174" s="136" t="s">
        <v>29</v>
      </c>
      <c r="I174" s="136"/>
      <c r="J174" s="136"/>
      <c r="K174" s="136" t="s">
        <v>65</v>
      </c>
      <c r="L174" s="136"/>
      <c r="M174" s="136" t="s">
        <v>30</v>
      </c>
      <c r="N174" s="136"/>
      <c r="P174" s="5"/>
    </row>
    <row r="175" spans="1:14" ht="12.75" customHeight="1">
      <c r="A175" s="115" t="s">
        <v>68</v>
      </c>
      <c r="B175" s="116"/>
      <c r="C175" s="116"/>
      <c r="D175" s="116"/>
      <c r="E175" s="117"/>
      <c r="F175" s="66">
        <f>N137</f>
        <v>3430</v>
      </c>
      <c r="G175" s="66"/>
      <c r="H175" s="118">
        <f>F175/(F175+F176)</f>
        <v>0.6483931947069943</v>
      </c>
      <c r="I175" s="118"/>
      <c r="J175" s="118"/>
      <c r="K175" s="119">
        <f>Q137</f>
        <v>136.00000000000003</v>
      </c>
      <c r="L175" s="119"/>
      <c r="M175" s="118">
        <f>K175/O137</f>
        <v>0.6476190476190478</v>
      </c>
      <c r="N175" s="118"/>
    </row>
    <row r="176" spans="1:14" ht="12.75" customHeight="1">
      <c r="A176" s="120" t="s">
        <v>98</v>
      </c>
      <c r="B176" s="121"/>
      <c r="C176" s="121"/>
      <c r="D176" s="121"/>
      <c r="E176" s="122"/>
      <c r="F176" s="66">
        <f>G137+R137</f>
        <v>1860</v>
      </c>
      <c r="G176" s="66"/>
      <c r="H176" s="118">
        <f>F176/(F175+F176)</f>
        <v>0.3516068052930057</v>
      </c>
      <c r="I176" s="118"/>
      <c r="J176" s="118"/>
      <c r="K176" s="119">
        <f>P137</f>
        <v>73.99999999999999</v>
      </c>
      <c r="L176" s="119"/>
      <c r="M176" s="118">
        <f>K176/O137</f>
        <v>0.3523809523809523</v>
      </c>
      <c r="N176" s="118"/>
    </row>
    <row r="177" ht="49.5" customHeight="1"/>
    <row r="178" spans="1:14" ht="12.75" customHeight="1">
      <c r="A178" s="146"/>
      <c r="B178" s="20" t="s">
        <v>70</v>
      </c>
      <c r="C178" s="20"/>
      <c r="D178" s="20"/>
      <c r="E178" s="20"/>
      <c r="F178" s="15"/>
      <c r="H178" s="147" t="s">
        <v>71</v>
      </c>
      <c r="I178" s="147"/>
      <c r="J178" s="147"/>
      <c r="K178" s="147"/>
      <c r="L178" s="147"/>
      <c r="M178" s="147"/>
      <c r="N178" s="147"/>
    </row>
    <row r="179" spans="1:13" ht="26.25" customHeight="1">
      <c r="A179" s="146"/>
      <c r="B179" s="11"/>
      <c r="C179" s="11"/>
      <c r="D179" s="11"/>
      <c r="E179" s="11"/>
      <c r="F179" s="15"/>
      <c r="H179" s="15"/>
      <c r="I179" s="148"/>
      <c r="J179" s="148"/>
      <c r="K179" s="15"/>
      <c r="L179" s="149"/>
      <c r="M179" s="149"/>
    </row>
    <row r="180" spans="1:14" ht="12.75" customHeight="1">
      <c r="A180" s="146"/>
      <c r="B180" s="19" t="s">
        <v>239</v>
      </c>
      <c r="C180" s="19"/>
      <c r="D180" s="19"/>
      <c r="E180" s="19"/>
      <c r="F180" s="15"/>
      <c r="H180" s="150" t="s">
        <v>240</v>
      </c>
      <c r="I180" s="150"/>
      <c r="J180" s="150"/>
      <c r="K180" s="150"/>
      <c r="L180" s="150"/>
      <c r="M180" s="150"/>
      <c r="N180" s="150"/>
    </row>
    <row r="181" spans="1:14" ht="8.25" customHeight="1">
      <c r="A181" s="146"/>
      <c r="B181" s="20" t="s">
        <v>72</v>
      </c>
      <c r="C181" s="20"/>
      <c r="D181" s="20"/>
      <c r="E181" s="20"/>
      <c r="F181" s="15"/>
      <c r="H181" s="151" t="s">
        <v>74</v>
      </c>
      <c r="I181" s="151"/>
      <c r="J181" s="151"/>
      <c r="K181" s="151"/>
      <c r="L181" s="151"/>
      <c r="M181" s="151"/>
      <c r="N181" s="151"/>
    </row>
    <row r="182" spans="1:14" ht="12.75" customHeight="1">
      <c r="A182" s="146"/>
      <c r="B182" s="20" t="s">
        <v>75</v>
      </c>
      <c r="C182" s="20"/>
      <c r="D182" s="20"/>
      <c r="E182" s="20"/>
      <c r="F182" s="15"/>
      <c r="H182" s="147" t="s">
        <v>76</v>
      </c>
      <c r="I182" s="147"/>
      <c r="J182" s="147"/>
      <c r="K182" s="147"/>
      <c r="L182" s="147"/>
      <c r="M182" s="147"/>
      <c r="N182" s="147"/>
    </row>
    <row r="183" spans="1:6" ht="12.75" customHeight="1">
      <c r="A183" s="152"/>
      <c r="B183" s="152"/>
      <c r="C183" s="152"/>
      <c r="D183" s="152"/>
      <c r="E183" s="152"/>
      <c r="F183" s="153"/>
    </row>
    <row r="184" spans="1:6" ht="25.5" customHeight="1">
      <c r="A184" s="152"/>
      <c r="B184" s="152"/>
      <c r="C184" s="152"/>
      <c r="D184" s="152"/>
      <c r="E184" s="152"/>
      <c r="F184" s="153"/>
    </row>
    <row r="185" spans="1:6" ht="12.75">
      <c r="A185" s="147" t="s">
        <v>99</v>
      </c>
      <c r="B185" s="147"/>
      <c r="C185" s="147"/>
      <c r="D185" s="147"/>
      <c r="E185" s="147"/>
      <c r="F185" s="148"/>
    </row>
    <row r="186" spans="1:6" ht="22.5" customHeight="1">
      <c r="A186" s="148"/>
      <c r="B186" s="148"/>
      <c r="C186" s="148"/>
      <c r="D186" s="154"/>
      <c r="E186" s="154"/>
      <c r="F186" s="154"/>
    </row>
    <row r="187" spans="1:6" ht="12.75">
      <c r="A187" s="150" t="s">
        <v>241</v>
      </c>
      <c r="B187" s="150"/>
      <c r="C187" s="150"/>
      <c r="D187" s="150"/>
      <c r="E187" s="150"/>
      <c r="F187" s="155"/>
    </row>
    <row r="188" spans="1:6" ht="6.75" customHeight="1">
      <c r="A188" s="147" t="s">
        <v>73</v>
      </c>
      <c r="B188" s="147"/>
      <c r="C188" s="147"/>
      <c r="D188" s="147"/>
      <c r="E188" s="147"/>
      <c r="F188" s="148"/>
    </row>
    <row r="189" spans="1:6" ht="12.75">
      <c r="A189" s="147" t="s">
        <v>75</v>
      </c>
      <c r="B189" s="147"/>
      <c r="C189" s="147"/>
      <c r="D189" s="147"/>
      <c r="E189" s="147"/>
      <c r="F189" s="148"/>
    </row>
    <row r="190" spans="1:6" ht="12.75">
      <c r="A190" s="152"/>
      <c r="B190" s="152"/>
      <c r="C190" s="152"/>
      <c r="D190" s="152"/>
      <c r="E190" s="152"/>
      <c r="F190"/>
    </row>
    <row r="191" spans="1:6" ht="12.75">
      <c r="A191" s="152"/>
      <c r="B191" s="152"/>
      <c r="C191" s="152"/>
      <c r="D191" s="152"/>
      <c r="E191" s="152"/>
      <c r="F191"/>
    </row>
    <row r="192" spans="1:6" ht="12.75">
      <c r="A192" s="152"/>
      <c r="B192" s="152"/>
      <c r="C192" s="152"/>
      <c r="D192" s="152"/>
      <c r="E192" s="152"/>
      <c r="F192"/>
    </row>
    <row r="193" spans="1:33" ht="36.75" customHeight="1">
      <c r="A193" s="156" t="s">
        <v>242</v>
      </c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</row>
    <row r="194" spans="1:18" s="17" customFormat="1" ht="46.5" customHeight="1">
      <c r="A194" s="156" t="s">
        <v>243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</row>
    <row r="195" spans="1:18" ht="33" customHeight="1">
      <c r="A195" s="158" t="s">
        <v>244</v>
      </c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1:18" ht="28.5" customHeight="1">
      <c r="A196" s="158" t="s">
        <v>245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1:18" ht="36.75" customHeight="1">
      <c r="A197" s="158" t="s">
        <v>246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</row>
    <row r="198" spans="1:18" ht="32.25" customHeight="1">
      <c r="A198" s="21" t="s">
        <v>247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ht="29.25" customHeight="1">
      <c r="A199" s="156" t="s">
        <v>248</v>
      </c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</row>
    <row r="200" spans="1:18" ht="51" customHeight="1">
      <c r="A200" s="18" t="s">
        <v>249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ht="12.75">
      <c r="S201" s="29"/>
    </row>
    <row r="202" ht="12.75">
      <c r="S202" s="29"/>
    </row>
  </sheetData>
  <sheetProtection/>
  <mergeCells count="320">
    <mergeCell ref="A195:R195"/>
    <mergeCell ref="A196:R196"/>
    <mergeCell ref="A197:R197"/>
    <mergeCell ref="A198:R198"/>
    <mergeCell ref="A199:R199"/>
    <mergeCell ref="A200:R200"/>
    <mergeCell ref="B182:E182"/>
    <mergeCell ref="H182:N182"/>
    <mergeCell ref="A185:E185"/>
    <mergeCell ref="A189:E189"/>
    <mergeCell ref="A193:R193"/>
    <mergeCell ref="A194:R194"/>
    <mergeCell ref="A173:E174"/>
    <mergeCell ref="B178:E178"/>
    <mergeCell ref="H178:N178"/>
    <mergeCell ref="B180:E180"/>
    <mergeCell ref="H180:N180"/>
    <mergeCell ref="B181:E181"/>
    <mergeCell ref="H181:N181"/>
    <mergeCell ref="A163:E163"/>
    <mergeCell ref="F163:G163"/>
    <mergeCell ref="H163:J163"/>
    <mergeCell ref="K163:L163"/>
    <mergeCell ref="M163:N163"/>
    <mergeCell ref="A164:E164"/>
    <mergeCell ref="F164:G164"/>
    <mergeCell ref="H164:J164"/>
    <mergeCell ref="K164:L164"/>
    <mergeCell ref="M164:N164"/>
    <mergeCell ref="A161:E161"/>
    <mergeCell ref="F161:G161"/>
    <mergeCell ref="H161:J161"/>
    <mergeCell ref="K161:L161"/>
    <mergeCell ref="M161:N161"/>
    <mergeCell ref="A162:E162"/>
    <mergeCell ref="F162:G162"/>
    <mergeCell ref="H162:J162"/>
    <mergeCell ref="K162:L162"/>
    <mergeCell ref="M162:N162"/>
    <mergeCell ref="A17:R17"/>
    <mergeCell ref="A18:R18"/>
    <mergeCell ref="A19:R19"/>
    <mergeCell ref="A15:R15"/>
    <mergeCell ref="A141:F141"/>
    <mergeCell ref="H94:H95"/>
    <mergeCell ref="H96:H97"/>
    <mergeCell ref="C108:F108"/>
    <mergeCell ref="E96:E97"/>
    <mergeCell ref="G96:G97"/>
    <mergeCell ref="G117:G118"/>
    <mergeCell ref="E94:E95"/>
    <mergeCell ref="G94:G95"/>
    <mergeCell ref="H133:H134"/>
    <mergeCell ref="G70:G71"/>
    <mergeCell ref="E72:E74"/>
    <mergeCell ref="E92:E93"/>
    <mergeCell ref="G85:G86"/>
    <mergeCell ref="A91:F91"/>
    <mergeCell ref="A72:A74"/>
    <mergeCell ref="E77:E79"/>
    <mergeCell ref="A75:A76"/>
    <mergeCell ref="A70:A71"/>
    <mergeCell ref="A77:A79"/>
    <mergeCell ref="A12:R12"/>
    <mergeCell ref="A13:R13"/>
    <mergeCell ref="A14:R14"/>
    <mergeCell ref="A16:R16"/>
    <mergeCell ref="H29:H30"/>
    <mergeCell ref="E26:E28"/>
    <mergeCell ref="A26:A28"/>
    <mergeCell ref="G26:G28"/>
    <mergeCell ref="G124:G125"/>
    <mergeCell ref="A98:A99"/>
    <mergeCell ref="E113:E114"/>
    <mergeCell ref="C53:F53"/>
    <mergeCell ref="C90:F90"/>
    <mergeCell ref="E115:E116"/>
    <mergeCell ref="F154:J154"/>
    <mergeCell ref="H155:J155"/>
    <mergeCell ref="A96:A97"/>
    <mergeCell ref="A92:A93"/>
    <mergeCell ref="I24:M24"/>
    <mergeCell ref="A47:A48"/>
    <mergeCell ref="H26:H28"/>
    <mergeCell ref="E29:E30"/>
    <mergeCell ref="G131:G132"/>
    <mergeCell ref="H124:H125"/>
    <mergeCell ref="A120:A121"/>
    <mergeCell ref="A131:A132"/>
    <mergeCell ref="A133:A134"/>
    <mergeCell ref="B92:B126"/>
    <mergeCell ref="G106:G107"/>
    <mergeCell ref="H106:H107"/>
    <mergeCell ref="H117:H118"/>
    <mergeCell ref="A117:A118"/>
    <mergeCell ref="B26:B53"/>
    <mergeCell ref="A32:A33"/>
    <mergeCell ref="A44:A45"/>
    <mergeCell ref="H42:H43"/>
    <mergeCell ref="A36:A37"/>
    <mergeCell ref="G42:G43"/>
    <mergeCell ref="A50:A51"/>
    <mergeCell ref="E50:E51"/>
    <mergeCell ref="G29:G30"/>
    <mergeCell ref="H32:H33"/>
    <mergeCell ref="F174:G174"/>
    <mergeCell ref="H174:J174"/>
    <mergeCell ref="F176:G176"/>
    <mergeCell ref="F175:G175"/>
    <mergeCell ref="K174:L174"/>
    <mergeCell ref="M174:N174"/>
    <mergeCell ref="K175:L175"/>
    <mergeCell ref="M175:N175"/>
    <mergeCell ref="K176:L176"/>
    <mergeCell ref="M176:N176"/>
    <mergeCell ref="O22:Q22"/>
    <mergeCell ref="G23:H24"/>
    <mergeCell ref="P23:Q24"/>
    <mergeCell ref="O23:O25"/>
    <mergeCell ref="G22:N22"/>
    <mergeCell ref="K173:N173"/>
    <mergeCell ref="F173:J173"/>
    <mergeCell ref="G120:G121"/>
    <mergeCell ref="H120:H121"/>
    <mergeCell ref="H115:H116"/>
    <mergeCell ref="A22:A25"/>
    <mergeCell ref="N24:N25"/>
    <mergeCell ref="D22:D25"/>
    <mergeCell ref="E22:E25"/>
    <mergeCell ref="I23:N23"/>
    <mergeCell ref="C22:C25"/>
    <mergeCell ref="F22:F25"/>
    <mergeCell ref="B22:B25"/>
    <mergeCell ref="A65:A66"/>
    <mergeCell ref="G113:G114"/>
    <mergeCell ref="A61:A62"/>
    <mergeCell ref="E61:E62"/>
    <mergeCell ref="G61:G62"/>
    <mergeCell ref="A80:A81"/>
    <mergeCell ref="G72:G74"/>
    <mergeCell ref="A94:A95"/>
    <mergeCell ref="A83:A84"/>
    <mergeCell ref="E83:E84"/>
    <mergeCell ref="A57:A59"/>
    <mergeCell ref="B128:B135"/>
    <mergeCell ref="A175:E175"/>
    <mergeCell ref="C135:F135"/>
    <mergeCell ref="E57:E59"/>
    <mergeCell ref="A137:F137"/>
    <mergeCell ref="E80:E81"/>
    <mergeCell ref="E120:E121"/>
    <mergeCell ref="E36:E37"/>
    <mergeCell ref="C40:F40"/>
    <mergeCell ref="G44:G45"/>
    <mergeCell ref="G50:G51"/>
    <mergeCell ref="G57:G59"/>
    <mergeCell ref="E47:E48"/>
    <mergeCell ref="G47:G48"/>
    <mergeCell ref="G36:G37"/>
    <mergeCell ref="A29:A30"/>
    <mergeCell ref="H50:H51"/>
    <mergeCell ref="A54:F54"/>
    <mergeCell ref="B55:B90"/>
    <mergeCell ref="E42:E43"/>
    <mergeCell ref="H44:H45"/>
    <mergeCell ref="E32:E33"/>
    <mergeCell ref="E44:E45"/>
    <mergeCell ref="G32:G33"/>
    <mergeCell ref="A42:A43"/>
    <mergeCell ref="H70:H71"/>
    <mergeCell ref="C69:F69"/>
    <mergeCell ref="E65:E66"/>
    <mergeCell ref="E70:E71"/>
    <mergeCell ref="E55:E56"/>
    <mergeCell ref="G55:G56"/>
    <mergeCell ref="H55:H56"/>
    <mergeCell ref="H57:H59"/>
    <mergeCell ref="A55:A56"/>
    <mergeCell ref="G65:G66"/>
    <mergeCell ref="E67:E68"/>
    <mergeCell ref="H67:H68"/>
    <mergeCell ref="G67:G68"/>
    <mergeCell ref="H65:H66"/>
    <mergeCell ref="E75:E76"/>
    <mergeCell ref="A115:A116"/>
    <mergeCell ref="E87:E88"/>
    <mergeCell ref="E85:E86"/>
    <mergeCell ref="A109:A110"/>
    <mergeCell ref="E106:E107"/>
    <mergeCell ref="E109:E110"/>
    <mergeCell ref="A104:A105"/>
    <mergeCell ref="A113:A114"/>
    <mergeCell ref="H75:H76"/>
    <mergeCell ref="G75:G76"/>
    <mergeCell ref="A87:A88"/>
    <mergeCell ref="A85:A86"/>
    <mergeCell ref="G83:G84"/>
    <mergeCell ref="H72:H74"/>
    <mergeCell ref="G87:G88"/>
    <mergeCell ref="H87:H88"/>
    <mergeCell ref="G77:G79"/>
    <mergeCell ref="G80:G81"/>
    <mergeCell ref="H77:H79"/>
    <mergeCell ref="H85:H86"/>
    <mergeCell ref="H83:H84"/>
    <mergeCell ref="G92:G93"/>
    <mergeCell ref="H102:H103"/>
    <mergeCell ref="E102:E103"/>
    <mergeCell ref="G102:G103"/>
    <mergeCell ref="E98:E99"/>
    <mergeCell ref="H92:H93"/>
    <mergeCell ref="G98:G99"/>
    <mergeCell ref="G111:G112"/>
    <mergeCell ref="H111:H112"/>
    <mergeCell ref="G109:G110"/>
    <mergeCell ref="H109:H110"/>
    <mergeCell ref="G115:G116"/>
    <mergeCell ref="E117:E118"/>
    <mergeCell ref="H113:H114"/>
    <mergeCell ref="H98:H99"/>
    <mergeCell ref="C126:F126"/>
    <mergeCell ref="E133:E134"/>
    <mergeCell ref="E131:E132"/>
    <mergeCell ref="A127:F127"/>
    <mergeCell ref="A111:A112"/>
    <mergeCell ref="E111:E112"/>
    <mergeCell ref="E104:E105"/>
    <mergeCell ref="G104:G105"/>
    <mergeCell ref="H104:H105"/>
    <mergeCell ref="K158:L158"/>
    <mergeCell ref="M158:N158"/>
    <mergeCell ref="F159:G159"/>
    <mergeCell ref="A170:E170"/>
    <mergeCell ref="A168:E168"/>
    <mergeCell ref="A167:E167"/>
    <mergeCell ref="H159:J159"/>
    <mergeCell ref="F166:G166"/>
    <mergeCell ref="H166:J166"/>
    <mergeCell ref="K154:N154"/>
    <mergeCell ref="F158:G158"/>
    <mergeCell ref="H158:J158"/>
    <mergeCell ref="H131:H132"/>
    <mergeCell ref="A143:Q143"/>
    <mergeCell ref="A124:A125"/>
    <mergeCell ref="E124:E125"/>
    <mergeCell ref="G133:G134"/>
    <mergeCell ref="A158:E158"/>
    <mergeCell ref="F155:G155"/>
    <mergeCell ref="A159:E159"/>
    <mergeCell ref="A166:E166"/>
    <mergeCell ref="A165:E165"/>
    <mergeCell ref="A171:E171"/>
    <mergeCell ref="A176:E176"/>
    <mergeCell ref="A160:E160"/>
    <mergeCell ref="H36:H37"/>
    <mergeCell ref="A102:A103"/>
    <mergeCell ref="A106:A107"/>
    <mergeCell ref="A154:E155"/>
    <mergeCell ref="A67:A68"/>
    <mergeCell ref="A169:E169"/>
    <mergeCell ref="A156:E156"/>
    <mergeCell ref="A157:E157"/>
    <mergeCell ref="A21:R21"/>
    <mergeCell ref="R22:R25"/>
    <mergeCell ref="A138:F138"/>
    <mergeCell ref="A139:F139"/>
    <mergeCell ref="K155:L155"/>
    <mergeCell ref="M155:N155"/>
    <mergeCell ref="A136:F136"/>
    <mergeCell ref="H47:H48"/>
    <mergeCell ref="H61:H62"/>
    <mergeCell ref="H80:H81"/>
    <mergeCell ref="K156:L156"/>
    <mergeCell ref="M156:N156"/>
    <mergeCell ref="F157:G157"/>
    <mergeCell ref="H157:J157"/>
    <mergeCell ref="K157:L157"/>
    <mergeCell ref="M157:N157"/>
    <mergeCell ref="F156:G156"/>
    <mergeCell ref="H156:J156"/>
    <mergeCell ref="K159:L159"/>
    <mergeCell ref="M159:N159"/>
    <mergeCell ref="F165:G165"/>
    <mergeCell ref="H165:J165"/>
    <mergeCell ref="K165:L165"/>
    <mergeCell ref="M165:N165"/>
    <mergeCell ref="F160:G160"/>
    <mergeCell ref="H160:J160"/>
    <mergeCell ref="K160:L160"/>
    <mergeCell ref="M160:N160"/>
    <mergeCell ref="K166:L166"/>
    <mergeCell ref="M166:N166"/>
    <mergeCell ref="F167:G167"/>
    <mergeCell ref="H167:J167"/>
    <mergeCell ref="K167:L167"/>
    <mergeCell ref="M167:N167"/>
    <mergeCell ref="K168:L168"/>
    <mergeCell ref="M168:N168"/>
    <mergeCell ref="F169:G169"/>
    <mergeCell ref="H169:J169"/>
    <mergeCell ref="K169:L169"/>
    <mergeCell ref="M169:N169"/>
    <mergeCell ref="K170:L170"/>
    <mergeCell ref="M170:N170"/>
    <mergeCell ref="F171:G171"/>
    <mergeCell ref="H171:J171"/>
    <mergeCell ref="K171:L171"/>
    <mergeCell ref="M171:N171"/>
    <mergeCell ref="A188:E188"/>
    <mergeCell ref="A122:A123"/>
    <mergeCell ref="E122:E123"/>
    <mergeCell ref="G122:G123"/>
    <mergeCell ref="H122:H123"/>
    <mergeCell ref="F170:G170"/>
    <mergeCell ref="H170:J170"/>
    <mergeCell ref="F168:G168"/>
    <mergeCell ref="H168:J168"/>
    <mergeCell ref="H176:J176"/>
    <mergeCell ref="H175:J175"/>
    <mergeCell ref="A187:E187"/>
  </mergeCells>
  <printOptions/>
  <pageMargins left="0.11811023622047245" right="0.11811023622047245" top="0.3937007874015748" bottom="0.11811023622047245" header="0.15748031496062992" footer="0.2755905511811024"/>
  <pageSetup fitToHeight="0" fitToWidth="1" horizontalDpi="600" verticalDpi="600" orientation="portrait" paperSize="9" scale="87" r:id="rId2"/>
  <rowBreaks count="3" manualBreakCount="3">
    <brk id="62" max="17" man="1"/>
    <brk id="116" max="17" man="1"/>
    <brk id="17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User</cp:lastModifiedBy>
  <cp:lastPrinted>2017-08-16T21:10:25Z</cp:lastPrinted>
  <dcterms:created xsi:type="dcterms:W3CDTF">2008-01-11T09:51:38Z</dcterms:created>
  <dcterms:modified xsi:type="dcterms:W3CDTF">2017-08-16T21:10:27Z</dcterms:modified>
  <cp:category/>
  <cp:version/>
  <cp:contentType/>
  <cp:contentStatus/>
</cp:coreProperties>
</file>